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<sst xmlns="http://schemas.openxmlformats.org/spreadsheetml/2006/main" count="243" uniqueCount="139">
  <si>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</si>
  <si>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</si>
  <si>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</si>
  <si>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</si>
  <si>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</si>
  <si>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</si>
  <si>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</si>
  <si>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</si>
  <si>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</si>
  <si>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</si>
  <si>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</si>
  <si>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</si>
  <si>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</si>
  <si>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</si>
  <si>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</si>
  <si>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</si>
  <si>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</si>
  <si>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</si>
  <si>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</si>
  <si>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</si>
  <si>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</si>
  <si>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</si>
  <si>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</si>
  <si>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</si>
  <si>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</si>
  <si>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</si>
  <si>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</si>
  <si>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</si>
  <si>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</si>
  <si>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</si>
  <si>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</si>
  <si>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</si>
  <si>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</si>
  <si>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</si>
  <si>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</si>
  <si>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</si>
  <si>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</si>
  <si>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</si>
  <si>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ACUARIO NACIONAL</t>
  </si>
  <si>
    <t>DIVISION DE RECUSOS HUMANOS</t>
  </si>
  <si>
    <t>Ana Colecta Almanzar Gratereaux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</si>
  <si>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</si>
  <si>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</si>
  <si>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</si>
  <si>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</si>
  <si>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</si>
  <si>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</si>
  <si>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</si>
  <si>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</si>
  <si>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</si>
  <si>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</si>
  <si>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Contadora</t>
  </si>
  <si>
    <t>Raysa Altagracia Silverio Apolito</t>
  </si>
  <si>
    <t>Boletera</t>
  </si>
  <si>
    <t>Luz Maria del Consuelo Rojas Lirian</t>
  </si>
  <si>
    <t>Taquillera</t>
  </si>
  <si>
    <t>Maria Altagracia Vasquez Camilo</t>
  </si>
  <si>
    <t>Wendy Ivonne Cordero Chireno</t>
  </si>
  <si>
    <t>Portera</t>
  </si>
  <si>
    <t>Mensajero Externo</t>
  </si>
  <si>
    <t>DIVISION SERVICIOS GENERALES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</si>
  <si>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</si>
  <si>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</si>
  <si>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</si>
  <si>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</si>
  <si>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</si>
  <si>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</si>
  <si>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</si>
  <si>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</si>
  <si>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</si>
  <si>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</si>
  <si>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</si>
  <si>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</si>
  <si>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</si>
  <si>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Amaurys Alcantara Urbaez</t>
  </si>
  <si>
    <t>Severino Buret Morel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</si>
  <si>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</si>
  <si>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</si>
  <si>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</si>
  <si>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</si>
  <si>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</si>
  <si>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</si>
  <si>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</si>
  <si>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</si>
  <si>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</si>
  <si>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</si>
  <si>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Joselito Estevez Valdez</t>
  </si>
  <si>
    <t>Alexander de la Cruz Fernandez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</si>
  <si>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</si>
  <si>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</si>
  <si>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</si>
  <si>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</si>
  <si>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</si>
  <si>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Secretaria Depto. Educacion</t>
  </si>
  <si>
    <t>Juan  Antonio Ciprian Beltre</t>
  </si>
  <si>
    <t>Facilitador</t>
  </si>
  <si>
    <t>Juan  Pablo Rodriguez Castillo</t>
  </si>
  <si>
    <t xml:space="preserve"> Auxiliar Administrativo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</si>
  <si>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</si>
  <si>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</si>
  <si>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</si>
  <si>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</si>
  <si>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</si>
  <si>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</si>
  <si>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</si>
  <si>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Phamela Acosta Perez</t>
  </si>
  <si>
    <t>Veterinario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</si>
  <si>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</si>
  <si>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</si>
  <si>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</si>
  <si>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</si>
  <si>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</si>
  <si>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</si>
  <si>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</si>
  <si>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</si>
  <si>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</si>
  <si>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</si>
  <si>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</si>
  <si>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</si>
  <si>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</si>
  <si>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</si>
  <si>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</si>
  <si>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</si>
  <si>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</si>
  <si>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</si>
  <si>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</si>
  <si>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</si>
  <si>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</si>
  <si>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</si>
  <si>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</si>
  <si>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</si>
  <si>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</si>
  <si>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</si>
  <si>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</si>
  <si>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</si>
  <si>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</si>
  <si>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</si>
  <si>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Nelson Antonio Diaz Nicolas</t>
  </si>
  <si>
    <t>Correspondiente al mes de:  Diciembre  del año: 2012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</si>
</sst>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2" xfId="0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2" fontId="6" fillId="6" borderId="16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center" vertical="center"/>
    </xf>
    <xf numFmtId="4" fontId="49" fillId="6" borderId="29" xfId="0" applyNumberFormat="1" applyFont="1" applyFill="1" applyBorder="1" applyAlignment="1">
      <alignment horizontal="right" vertical="center"/>
    </xf>
    <xf numFmtId="2" fontId="6" fillId="6" borderId="29" xfId="0" applyNumberFormat="1" applyFont="1" applyFill="1" applyBorder="1" applyAlignment="1">
      <alignment horizontal="right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50" fillId="6" borderId="2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88" fontId="8" fillId="33" borderId="29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8" fillId="33" borderId="35" xfId="0" applyNumberFormat="1" applyFont="1" applyFill="1" applyBorder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 wrapText="1"/>
    </xf>
    <xf numFmtId="188" fontId="11" fillId="33" borderId="34" xfId="0" applyNumberFormat="1" applyFont="1" applyFill="1" applyBorder="1" applyAlignment="1">
      <alignment horizontal="center" vertical="center" wrapText="1"/>
    </xf>
    <xf numFmtId="188" fontId="3" fillId="34" borderId="24" xfId="0" applyNumberFormat="1" applyFont="1" applyFill="1" applyBorder="1" applyAlignment="1">
      <alignment horizontal="right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4" fontId="6" fillId="6" borderId="50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51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26"/>
  <sheetViews>
    <sheetView tabSelected="1" zoomScale="60" zoomScaleNormal="60" zoomScalePageLayoutView="0" workbookViewId="0" topLeftCell="E1">
      <selection activeCell="K10" sqref="K10"/>
    </sheetView>
  </sheetViews>
  <sheetFormatPr defaultColWidth="9.140625" defaultRowHeight="12.75"/>
  <cols>
    <col min="1" max="1" width="16.00390625" style="16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6" customWidth="1"/>
    <col min="8" max="10" width="17.7109375" style="16" customWidth="1"/>
    <col min="11" max="11" width="15.57421875" style="16" customWidth="1"/>
    <col min="12" max="12" width="17.7109375" style="16" customWidth="1"/>
    <col min="13" max="13" width="16.7109375" style="16" customWidth="1"/>
    <col min="14" max="14" width="19.00390625" style="16" customWidth="1"/>
    <col min="15" max="15" width="17.7109375" style="16" customWidth="1"/>
    <col min="16" max="17" width="19.00390625" style="16" customWidth="1"/>
    <col min="18" max="18" width="21.7109375" style="16" customWidth="1"/>
    <col min="19" max="19" width="16.8515625" style="1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40" customFormat="1" ht="12.75"/>
    <row r="2" s="40" customFormat="1" ht="12.75">
      <c r="F2" s="40">
        <v>75830</v>
      </c>
    </row>
    <row r="3" spans="6:9" s="40" customFormat="1" ht="18">
      <c r="F3" s="40">
        <v>30332</v>
      </c>
      <c r="G3" s="41"/>
      <c r="H3" s="41"/>
      <c r="I3" s="42"/>
    </row>
    <row r="4" s="40" customFormat="1" ht="12.75"/>
    <row r="5" s="40" customFormat="1" ht="22.5" customHeight="1"/>
    <row r="6" spans="1:19" s="40" customFormat="1" ht="19.5">
      <c r="A6" s="107" t="s">
        <v>27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s="40" customFormat="1" ht="18.75">
      <c r="A7" s="110" t="s">
        <v>15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spans="1:19" s="40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s="40" customFormat="1" ht="18">
      <c r="A9" s="114" t="s">
        <v>18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19" s="40" customFormat="1" ht="18">
      <c r="A10" s="44"/>
      <c r="B10" s="44"/>
      <c r="C10" s="44"/>
      <c r="D10" s="44"/>
      <c r="E10" s="44"/>
      <c r="F10" s="44"/>
      <c r="G10" s="44"/>
      <c r="H10" s="86" t="s">
        <v>138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="40" customFormat="1" ht="19.5" customHeight="1" thickBot="1"/>
    <row r="12" spans="1:19" s="2" customFormat="1" ht="36.75" customHeight="1">
      <c r="A12" s="109" t="s">
        <v>21</v>
      </c>
      <c r="B12" s="108" t="s">
        <v>16</v>
      </c>
      <c r="C12" s="67"/>
      <c r="D12" s="67"/>
      <c r="E12" s="67"/>
      <c r="F12" s="101" t="s">
        <v>19</v>
      </c>
      <c r="G12" s="102" t="s">
        <v>6</v>
      </c>
      <c r="H12" s="102" t="s">
        <v>10</v>
      </c>
      <c r="I12" s="112" t="s">
        <v>5</v>
      </c>
      <c r="J12" s="112"/>
      <c r="K12" s="112"/>
      <c r="L12" s="112"/>
      <c r="M12" s="112"/>
      <c r="N12" s="112"/>
      <c r="O12" s="113"/>
      <c r="P12" s="115" t="s">
        <v>0</v>
      </c>
      <c r="Q12" s="116"/>
      <c r="R12" s="118" t="s">
        <v>20</v>
      </c>
      <c r="S12" s="118" t="s">
        <v>2</v>
      </c>
    </row>
    <row r="13" spans="1:19" s="2" customFormat="1" ht="37.5" customHeight="1">
      <c r="A13" s="109"/>
      <c r="B13" s="108"/>
      <c r="C13" s="67" t="s">
        <v>24</v>
      </c>
      <c r="D13" s="67" t="s">
        <v>17</v>
      </c>
      <c r="E13" s="67" t="s">
        <v>22</v>
      </c>
      <c r="F13" s="101"/>
      <c r="G13" s="103"/>
      <c r="H13" s="103"/>
      <c r="I13" s="111" t="s">
        <v>8</v>
      </c>
      <c r="J13" s="111"/>
      <c r="K13" s="103"/>
      <c r="L13" s="117" t="s">
        <v>9</v>
      </c>
      <c r="M13" s="111"/>
      <c r="N13" s="105" t="s">
        <v>7</v>
      </c>
      <c r="O13" s="121" t="s">
        <v>135</v>
      </c>
      <c r="P13" s="95" t="s">
        <v>136</v>
      </c>
      <c r="Q13" s="96"/>
      <c r="R13" s="119"/>
      <c r="S13" s="119"/>
    </row>
    <row r="14" spans="1:19" s="2" customFormat="1" ht="45.75" customHeight="1" thickBot="1">
      <c r="A14" s="109"/>
      <c r="B14" s="108"/>
      <c r="C14" s="67"/>
      <c r="D14" s="67"/>
      <c r="E14" s="67"/>
      <c r="F14" s="101"/>
      <c r="G14" s="104"/>
      <c r="H14" s="104"/>
      <c r="I14" s="93" t="s">
        <v>3</v>
      </c>
      <c r="J14" s="94"/>
      <c r="K14" s="104"/>
      <c r="L14" s="93" t="s">
        <v>4</v>
      </c>
      <c r="M14" s="94"/>
      <c r="N14" s="104"/>
      <c r="O14" s="122"/>
      <c r="P14" s="97"/>
      <c r="Q14" s="98"/>
      <c r="R14" s="120"/>
      <c r="S14" s="120"/>
    </row>
    <row r="15" spans="1:19" s="2" customFormat="1" ht="45.75" customHeight="1" thickBot="1">
      <c r="A15" s="68"/>
      <c r="B15" s="90" t="s">
        <v>38</v>
      </c>
      <c r="C15" s="91"/>
      <c r="D15" s="91"/>
      <c r="E15" s="91"/>
      <c r="F15" s="92"/>
      <c r="G15" s="69"/>
      <c r="H15" s="70"/>
      <c r="I15" s="70"/>
      <c r="J15" s="70"/>
      <c r="K15" s="71"/>
      <c r="L15" s="69"/>
      <c r="M15" s="70"/>
      <c r="N15" s="70"/>
      <c r="O15" s="70"/>
      <c r="P15" s="71"/>
      <c r="Q15" s="69"/>
      <c r="R15" s="70"/>
      <c r="S15" s="70"/>
    </row>
    <row r="16" spans="1:19" s="9" customFormat="1" ht="61.5" customHeight="1">
      <c r="A16" s="57">
        <v>1</v>
      </c>
      <c r="B16" s="58" t="s">
        <v>28</v>
      </c>
      <c r="C16" s="58" t="s">
        <v>29</v>
      </c>
      <c r="D16" s="58" t="s">
        <v>30</v>
      </c>
      <c r="E16" s="58" t="s">
        <v>23</v>
      </c>
      <c r="F16" s="78">
        <v>125000</v>
      </c>
      <c r="G16" s="26">
        <v>18806.72</v>
      </c>
      <c r="H16" s="26"/>
      <c r="I16" s="55">
        <f>(F16*2.87%)</f>
        <v>3587.5</v>
      </c>
      <c r="J16" s="26"/>
      <c r="K16" s="27"/>
      <c r="L16" s="28">
        <f>(F2*3.04%)</f>
        <v>2305.232</v>
      </c>
      <c r="M16" s="28"/>
      <c r="N16" s="26"/>
      <c r="O16" s="26">
        <v>25</v>
      </c>
      <c r="P16" s="87">
        <f>(G16+I16+L16+O16)</f>
        <v>24724.452</v>
      </c>
      <c r="Q16" s="88"/>
      <c r="R16" s="85">
        <f>(F16-P16)</f>
        <v>100275.548</v>
      </c>
      <c r="S16" s="35"/>
    </row>
    <row r="17" spans="1:19" s="9" customFormat="1" ht="56.25" customHeight="1">
      <c r="A17" s="59">
        <v>2</v>
      </c>
      <c r="B17" s="58" t="s">
        <v>31</v>
      </c>
      <c r="C17" s="58" t="s">
        <v>34</v>
      </c>
      <c r="D17" s="58" t="s">
        <v>32</v>
      </c>
      <c r="E17" s="58" t="s">
        <v>23</v>
      </c>
      <c r="F17" s="78">
        <v>21500</v>
      </c>
      <c r="G17" s="55">
        <v>0</v>
      </c>
      <c r="H17" s="55"/>
      <c r="I17" s="55">
        <f>(F17*2.87%)</f>
        <v>617.05</v>
      </c>
      <c r="J17" s="55"/>
      <c r="K17" s="56"/>
      <c r="L17" s="28">
        <f>(F17*3.04%)</f>
        <v>653.6</v>
      </c>
      <c r="M17" s="55"/>
      <c r="N17" s="55"/>
      <c r="O17" s="55">
        <v>125</v>
      </c>
      <c r="P17" s="87">
        <f>(G17+I17+L17+O17)</f>
        <v>1395.65</v>
      </c>
      <c r="Q17" s="88"/>
      <c r="R17" s="85">
        <f>(F17-P17)</f>
        <v>20104.35</v>
      </c>
      <c r="S17" s="54"/>
    </row>
    <row r="18" spans="1:19" s="9" customFormat="1" ht="46.5" customHeight="1">
      <c r="A18" s="52">
        <v>3</v>
      </c>
      <c r="B18" s="58" t="s">
        <v>33</v>
      </c>
      <c r="C18" s="58" t="s">
        <v>35</v>
      </c>
      <c r="D18" s="58" t="s">
        <v>36</v>
      </c>
      <c r="E18" s="58" t="s">
        <v>37</v>
      </c>
      <c r="F18" s="78">
        <v>14000</v>
      </c>
      <c r="G18" s="55">
        <v>0</v>
      </c>
      <c r="H18" s="55"/>
      <c r="I18" s="55">
        <f>(F18*2.87%)</f>
        <v>401.8</v>
      </c>
      <c r="J18" s="55"/>
      <c r="K18" s="56"/>
      <c r="L18" s="55">
        <f>(F18*3.04%)</f>
        <v>425.6</v>
      </c>
      <c r="M18" s="55"/>
      <c r="N18" s="55"/>
      <c r="O18" s="55">
        <v>25</v>
      </c>
      <c r="P18" s="87">
        <f>(G18+I18+L18+O18)</f>
        <v>852.4000000000001</v>
      </c>
      <c r="Q18" s="88"/>
      <c r="R18" s="85">
        <f>(F18-P18)</f>
        <v>13147.6</v>
      </c>
      <c r="S18" s="54"/>
    </row>
    <row r="19" spans="1:19" s="3" customFormat="1" ht="39.75" customHeight="1">
      <c r="A19" s="72"/>
      <c r="B19" s="90" t="s">
        <v>39</v>
      </c>
      <c r="C19" s="91"/>
      <c r="D19" s="91"/>
      <c r="E19" s="91"/>
      <c r="F19" s="92"/>
      <c r="G19" s="29"/>
      <c r="H19" s="29"/>
      <c r="I19" s="55"/>
      <c r="J19" s="29"/>
      <c r="K19" s="29"/>
      <c r="L19" s="55"/>
      <c r="M19" s="29"/>
      <c r="N19" s="29"/>
      <c r="O19" s="29"/>
      <c r="P19" s="87"/>
      <c r="Q19" s="88"/>
      <c r="R19" s="85"/>
      <c r="S19" s="29"/>
    </row>
    <row r="20" spans="1:19" s="3" customFormat="1" ht="58.5" customHeight="1">
      <c r="A20" s="17">
        <v>5</v>
      </c>
      <c r="B20" s="73" t="s">
        <v>40</v>
      </c>
      <c r="C20" s="73" t="s">
        <v>41</v>
      </c>
      <c r="D20" s="73" t="s">
        <v>42</v>
      </c>
      <c r="E20" s="73" t="s">
        <v>23</v>
      </c>
      <c r="F20" s="79">
        <v>40000</v>
      </c>
      <c r="G20" s="84">
        <v>646.36</v>
      </c>
      <c r="H20" s="84"/>
      <c r="I20" s="55">
        <f aca="true" t="shared" si="0" ref="I20:I56">(F20*2.87%)</f>
        <v>1148</v>
      </c>
      <c r="J20" s="84"/>
      <c r="K20" s="84"/>
      <c r="L20" s="55">
        <f>(F20*3.04%)</f>
        <v>1216</v>
      </c>
      <c r="M20" s="84"/>
      <c r="N20" s="84"/>
      <c r="O20" s="84">
        <v>125</v>
      </c>
      <c r="P20" s="87">
        <f>(G20+I20+L20+O20)</f>
        <v>3135.36</v>
      </c>
      <c r="Q20" s="88"/>
      <c r="R20" s="85">
        <f>(F20-P20)</f>
        <v>36864.64</v>
      </c>
      <c r="S20" s="36"/>
    </row>
    <row r="21" spans="1:19" s="3" customFormat="1" ht="44.25" customHeight="1">
      <c r="A21" s="91" t="s">
        <v>43</v>
      </c>
      <c r="B21" s="91"/>
      <c r="C21" s="91"/>
      <c r="D21" s="91"/>
      <c r="E21" s="91"/>
      <c r="F21" s="92"/>
      <c r="G21" s="29"/>
      <c r="H21" s="29"/>
      <c r="I21" s="55"/>
      <c r="J21" s="29"/>
      <c r="K21" s="29"/>
      <c r="L21" s="55"/>
      <c r="M21" s="29"/>
      <c r="N21" s="29"/>
      <c r="O21" s="29"/>
      <c r="P21" s="87"/>
      <c r="Q21" s="88"/>
      <c r="R21" s="85"/>
      <c r="S21" s="29"/>
    </row>
    <row r="22" spans="1:20" s="3" customFormat="1" ht="56.25" customHeight="1">
      <c r="A22" s="52">
        <v>6</v>
      </c>
      <c r="B22" s="60" t="s">
        <v>44</v>
      </c>
      <c r="C22" s="58" t="s">
        <v>46</v>
      </c>
      <c r="D22" s="60" t="s">
        <v>45</v>
      </c>
      <c r="E22" s="60" t="s">
        <v>23</v>
      </c>
      <c r="F22" s="78">
        <v>75000</v>
      </c>
      <c r="G22" s="55">
        <v>6473.13</v>
      </c>
      <c r="H22" s="55"/>
      <c r="I22" s="55">
        <f t="shared" si="0"/>
        <v>2152.5</v>
      </c>
      <c r="J22" s="55"/>
      <c r="K22" s="56"/>
      <c r="L22" s="55">
        <f aca="true" t="shared" si="1" ref="L22:L30">(F22*3.04%)</f>
        <v>2280</v>
      </c>
      <c r="M22" s="55"/>
      <c r="N22" s="55"/>
      <c r="O22" s="55">
        <v>3919.58</v>
      </c>
      <c r="P22" s="87">
        <f>(G22+I22+L22+O22)</f>
        <v>14825.210000000001</v>
      </c>
      <c r="Q22" s="88"/>
      <c r="R22" s="85">
        <f aca="true" t="shared" si="2" ref="R22:R30">(F22-P22)</f>
        <v>60174.79</v>
      </c>
      <c r="S22" s="54"/>
      <c r="T22" s="5"/>
    </row>
    <row r="23" spans="1:19" s="3" customFormat="1" ht="16.5" customHeight="1" hidden="1">
      <c r="A23" s="17"/>
      <c r="B23" s="74"/>
      <c r="C23" s="48"/>
      <c r="D23" s="49"/>
      <c r="E23" s="50"/>
      <c r="F23" s="79"/>
      <c r="G23" s="29"/>
      <c r="H23" s="29"/>
      <c r="I23" s="55">
        <f t="shared" si="0"/>
        <v>0</v>
      </c>
      <c r="J23" s="29"/>
      <c r="K23" s="29"/>
      <c r="L23" s="55">
        <f t="shared" si="1"/>
        <v>0</v>
      </c>
      <c r="M23" s="29"/>
      <c r="N23" s="29"/>
      <c r="O23" s="55"/>
      <c r="P23" s="87">
        <f>(G23+I23+L23+O23)</f>
        <v>0</v>
      </c>
      <c r="Q23" s="88"/>
      <c r="R23" s="85">
        <f t="shared" si="2"/>
        <v>0</v>
      </c>
      <c r="S23" s="36"/>
    </row>
    <row r="24" spans="1:19" s="3" customFormat="1" ht="44.25" customHeight="1">
      <c r="A24" s="52">
        <v>7</v>
      </c>
      <c r="B24" s="60" t="s">
        <v>47</v>
      </c>
      <c r="C24" s="58" t="s">
        <v>46</v>
      </c>
      <c r="D24" s="58" t="s">
        <v>48</v>
      </c>
      <c r="E24" s="58" t="s">
        <v>49</v>
      </c>
      <c r="F24" s="78">
        <v>35000</v>
      </c>
      <c r="G24" s="55">
        <v>0</v>
      </c>
      <c r="H24" s="53"/>
      <c r="I24" s="55">
        <f t="shared" si="0"/>
        <v>1004.5</v>
      </c>
      <c r="J24" s="53"/>
      <c r="K24" s="53"/>
      <c r="L24" s="55">
        <f t="shared" si="1"/>
        <v>1064</v>
      </c>
      <c r="M24" s="53"/>
      <c r="N24" s="53"/>
      <c r="O24" s="55">
        <v>919.58</v>
      </c>
      <c r="P24" s="87">
        <f>(I24+L24+O24)</f>
        <v>2988.08</v>
      </c>
      <c r="Q24" s="88"/>
      <c r="R24" s="85">
        <f t="shared" si="2"/>
        <v>32011.92</v>
      </c>
      <c r="S24" s="54"/>
    </row>
    <row r="25" spans="1:19" s="3" customFormat="1" ht="47.25" customHeight="1">
      <c r="A25" s="17">
        <v>8</v>
      </c>
      <c r="B25" s="74" t="s">
        <v>50</v>
      </c>
      <c r="C25" s="58" t="s">
        <v>46</v>
      </c>
      <c r="D25" s="49" t="s">
        <v>51</v>
      </c>
      <c r="E25" s="50" t="s">
        <v>23</v>
      </c>
      <c r="F25" s="79">
        <v>28000</v>
      </c>
      <c r="G25" s="84">
        <v>0</v>
      </c>
      <c r="H25" s="29"/>
      <c r="I25" s="55">
        <f t="shared" si="0"/>
        <v>803.6</v>
      </c>
      <c r="J25" s="29"/>
      <c r="K25" s="29"/>
      <c r="L25" s="55">
        <f t="shared" si="1"/>
        <v>851.2</v>
      </c>
      <c r="M25" s="29"/>
      <c r="N25" s="29"/>
      <c r="O25" s="55">
        <v>2114.16</v>
      </c>
      <c r="P25" s="87">
        <f aca="true" t="shared" si="3" ref="P25:P30">(I25+L25+O25)</f>
        <v>3768.96</v>
      </c>
      <c r="Q25" s="88"/>
      <c r="R25" s="85">
        <f t="shared" si="2"/>
        <v>24231.04</v>
      </c>
      <c r="S25" s="36"/>
    </row>
    <row r="26" spans="1:19" s="3" customFormat="1" ht="47.25" customHeight="1">
      <c r="A26" s="52">
        <v>9</v>
      </c>
      <c r="B26" s="58" t="s">
        <v>52</v>
      </c>
      <c r="C26" s="58" t="s">
        <v>46</v>
      </c>
      <c r="D26" s="58" t="s">
        <v>53</v>
      </c>
      <c r="E26" s="58" t="s">
        <v>23</v>
      </c>
      <c r="F26" s="78">
        <v>16500</v>
      </c>
      <c r="G26" s="55">
        <v>0</v>
      </c>
      <c r="H26" s="53"/>
      <c r="I26" s="55">
        <f t="shared" si="0"/>
        <v>473.55</v>
      </c>
      <c r="J26" s="53"/>
      <c r="K26" s="61"/>
      <c r="L26" s="55">
        <f t="shared" si="1"/>
        <v>501.6</v>
      </c>
      <c r="M26" s="53"/>
      <c r="N26" s="53"/>
      <c r="O26" s="55">
        <v>25</v>
      </c>
      <c r="P26" s="87">
        <f t="shared" si="3"/>
        <v>1000.1500000000001</v>
      </c>
      <c r="Q26" s="88"/>
      <c r="R26" s="85">
        <f t="shared" si="2"/>
        <v>15499.85</v>
      </c>
      <c r="S26" s="54"/>
    </row>
    <row r="27" spans="1:19" s="3" customFormat="1" ht="46.5" customHeight="1">
      <c r="A27" s="18">
        <v>10</v>
      </c>
      <c r="B27" s="74" t="s">
        <v>54</v>
      </c>
      <c r="C27" s="58" t="s">
        <v>46</v>
      </c>
      <c r="D27" s="49" t="s">
        <v>55</v>
      </c>
      <c r="E27" s="51" t="s">
        <v>23</v>
      </c>
      <c r="F27" s="80">
        <v>16500</v>
      </c>
      <c r="G27" s="26">
        <v>0</v>
      </c>
      <c r="H27" s="30"/>
      <c r="I27" s="55">
        <f t="shared" si="0"/>
        <v>473.55</v>
      </c>
      <c r="J27" s="30"/>
      <c r="K27" s="30"/>
      <c r="L27" s="55">
        <f t="shared" si="1"/>
        <v>501.6</v>
      </c>
      <c r="M27" s="30"/>
      <c r="N27" s="30"/>
      <c r="O27" s="55">
        <v>525</v>
      </c>
      <c r="P27" s="87">
        <f t="shared" si="3"/>
        <v>1500.15</v>
      </c>
      <c r="Q27" s="88"/>
      <c r="R27" s="85">
        <f t="shared" si="2"/>
        <v>14999.85</v>
      </c>
      <c r="S27" s="35"/>
    </row>
    <row r="28" spans="1:19" s="3" customFormat="1" ht="45.75" customHeight="1">
      <c r="A28" s="52">
        <v>11</v>
      </c>
      <c r="B28" s="58" t="s">
        <v>56</v>
      </c>
      <c r="C28" s="58" t="s">
        <v>46</v>
      </c>
      <c r="D28" s="58" t="s">
        <v>32</v>
      </c>
      <c r="E28" s="58" t="s">
        <v>23</v>
      </c>
      <c r="F28" s="78">
        <v>21500</v>
      </c>
      <c r="G28" s="55">
        <v>0</v>
      </c>
      <c r="H28" s="53"/>
      <c r="I28" s="55">
        <f t="shared" si="0"/>
        <v>617.05</v>
      </c>
      <c r="J28" s="53"/>
      <c r="K28" s="53"/>
      <c r="L28" s="55">
        <f t="shared" si="1"/>
        <v>653.6</v>
      </c>
      <c r="M28" s="53"/>
      <c r="N28" s="53"/>
      <c r="O28" s="55">
        <v>919.58</v>
      </c>
      <c r="P28" s="87">
        <f t="shared" si="3"/>
        <v>2190.23</v>
      </c>
      <c r="Q28" s="88"/>
      <c r="R28" s="85">
        <f t="shared" si="2"/>
        <v>19309.77</v>
      </c>
      <c r="S28" s="54"/>
    </row>
    <row r="29" spans="1:19" s="3" customFormat="1" ht="36.75" customHeight="1">
      <c r="A29" s="17">
        <v>12</v>
      </c>
      <c r="B29" s="73" t="s">
        <v>57</v>
      </c>
      <c r="C29" s="58" t="s">
        <v>46</v>
      </c>
      <c r="D29" s="73" t="s">
        <v>58</v>
      </c>
      <c r="E29" s="73" t="s">
        <v>23</v>
      </c>
      <c r="F29" s="79">
        <v>13500</v>
      </c>
      <c r="G29" s="84">
        <v>0</v>
      </c>
      <c r="H29" s="29"/>
      <c r="I29" s="55">
        <f t="shared" si="0"/>
        <v>387.45</v>
      </c>
      <c r="J29" s="29"/>
      <c r="K29" s="29"/>
      <c r="L29" s="55">
        <f t="shared" si="1"/>
        <v>410.4</v>
      </c>
      <c r="M29" s="29"/>
      <c r="N29" s="29"/>
      <c r="O29" s="55">
        <v>25</v>
      </c>
      <c r="P29" s="87">
        <f t="shared" si="3"/>
        <v>822.8499999999999</v>
      </c>
      <c r="Q29" s="88"/>
      <c r="R29" s="85">
        <f t="shared" si="2"/>
        <v>12677.15</v>
      </c>
      <c r="S29" s="36"/>
    </row>
    <row r="30" spans="1:19" s="3" customFormat="1" ht="56.25" customHeight="1">
      <c r="A30" s="52">
        <v>13</v>
      </c>
      <c r="B30" s="58" t="s">
        <v>137</v>
      </c>
      <c r="C30" s="58" t="s">
        <v>46</v>
      </c>
      <c r="D30" s="58" t="s">
        <v>59</v>
      </c>
      <c r="E30" s="58" t="s">
        <v>49</v>
      </c>
      <c r="F30" s="78">
        <v>13000</v>
      </c>
      <c r="G30" s="55">
        <v>0</v>
      </c>
      <c r="H30" s="53"/>
      <c r="I30" s="55">
        <f t="shared" si="0"/>
        <v>373.1</v>
      </c>
      <c r="J30" s="53"/>
      <c r="K30" s="61"/>
      <c r="L30" s="55">
        <f t="shared" si="1"/>
        <v>395.2</v>
      </c>
      <c r="M30" s="53"/>
      <c r="N30" s="53"/>
      <c r="O30" s="55">
        <v>919.58</v>
      </c>
      <c r="P30" s="87">
        <f t="shared" si="3"/>
        <v>1687.88</v>
      </c>
      <c r="Q30" s="88"/>
      <c r="R30" s="85">
        <f t="shared" si="2"/>
        <v>11312.119999999999</v>
      </c>
      <c r="S30" s="54"/>
    </row>
    <row r="31" spans="1:19" s="3" customFormat="1" ht="56.25" customHeight="1">
      <c r="A31" s="90" t="s">
        <v>60</v>
      </c>
      <c r="B31" s="91"/>
      <c r="C31" s="91"/>
      <c r="D31" s="91"/>
      <c r="E31" s="92"/>
      <c r="F31" s="69"/>
      <c r="G31" s="29"/>
      <c r="H31" s="29"/>
      <c r="I31" s="55"/>
      <c r="J31" s="29"/>
      <c r="K31" s="75"/>
      <c r="L31" s="55"/>
      <c r="M31" s="29"/>
      <c r="N31" s="29"/>
      <c r="O31" s="29"/>
      <c r="P31" s="87"/>
      <c r="Q31" s="88"/>
      <c r="R31" s="85"/>
      <c r="S31" s="36"/>
    </row>
    <row r="32" spans="1:19" s="3" customFormat="1" ht="41.25" customHeight="1">
      <c r="A32" s="17">
        <v>14</v>
      </c>
      <c r="B32" s="73" t="s">
        <v>61</v>
      </c>
      <c r="C32" s="73" t="s">
        <v>62</v>
      </c>
      <c r="D32" s="73" t="s">
        <v>63</v>
      </c>
      <c r="E32" s="73" t="s">
        <v>49</v>
      </c>
      <c r="F32" s="79">
        <v>40000</v>
      </c>
      <c r="G32" s="84">
        <v>527</v>
      </c>
      <c r="H32" s="84"/>
      <c r="I32" s="55">
        <f t="shared" si="0"/>
        <v>1148</v>
      </c>
      <c r="J32" s="84"/>
      <c r="K32" s="84"/>
      <c r="L32" s="55">
        <f aca="true" t="shared" si="4" ref="L32:L50">(F32*3.04%)</f>
        <v>1216</v>
      </c>
      <c r="M32" s="84"/>
      <c r="N32" s="84"/>
      <c r="O32" s="84">
        <v>819.58</v>
      </c>
      <c r="P32" s="87">
        <f>(G32+I32+L32+O32)</f>
        <v>3710.58</v>
      </c>
      <c r="Q32" s="88"/>
      <c r="R32" s="85">
        <f aca="true" t="shared" si="5" ref="R32:R50">(F32-P32)</f>
        <v>36289.42</v>
      </c>
      <c r="S32" s="36"/>
    </row>
    <row r="33" spans="1:19" s="3" customFormat="1" ht="44.25" customHeight="1">
      <c r="A33" s="52">
        <v>15</v>
      </c>
      <c r="B33" s="58" t="s">
        <v>64</v>
      </c>
      <c r="C33" s="58" t="s">
        <v>62</v>
      </c>
      <c r="D33" s="58" t="s">
        <v>65</v>
      </c>
      <c r="E33" s="58" t="s">
        <v>49</v>
      </c>
      <c r="F33" s="78">
        <v>17500</v>
      </c>
      <c r="G33" s="55">
        <v>0</v>
      </c>
      <c r="H33" s="53"/>
      <c r="I33" s="55">
        <f t="shared" si="0"/>
        <v>502.25</v>
      </c>
      <c r="J33" s="53"/>
      <c r="K33" s="61"/>
      <c r="L33" s="55">
        <f t="shared" si="4"/>
        <v>532</v>
      </c>
      <c r="M33" s="53"/>
      <c r="N33" s="53"/>
      <c r="O33" s="55">
        <v>25</v>
      </c>
      <c r="P33" s="87">
        <f>(I33+L33+O33)</f>
        <v>1059.25</v>
      </c>
      <c r="Q33" s="88"/>
      <c r="R33" s="85">
        <f t="shared" si="5"/>
        <v>16440.75</v>
      </c>
      <c r="S33" s="54"/>
    </row>
    <row r="34" spans="1:19" s="3" customFormat="1" ht="44.25" customHeight="1">
      <c r="A34" s="17">
        <v>16</v>
      </c>
      <c r="B34" s="73" t="s">
        <v>66</v>
      </c>
      <c r="C34" s="73" t="s">
        <v>62</v>
      </c>
      <c r="D34" s="73" t="s">
        <v>67</v>
      </c>
      <c r="E34" s="73" t="s">
        <v>49</v>
      </c>
      <c r="F34" s="79">
        <v>12500</v>
      </c>
      <c r="G34" s="55">
        <v>0</v>
      </c>
      <c r="H34" s="29"/>
      <c r="I34" s="55">
        <f t="shared" si="0"/>
        <v>358.75</v>
      </c>
      <c r="J34" s="29"/>
      <c r="K34" s="29"/>
      <c r="L34" s="55">
        <f t="shared" si="4"/>
        <v>380</v>
      </c>
      <c r="M34" s="29"/>
      <c r="N34" s="29"/>
      <c r="O34" s="84">
        <v>125</v>
      </c>
      <c r="P34" s="87">
        <f>(I34+L34+O34)</f>
        <v>863.75</v>
      </c>
      <c r="Q34" s="88"/>
      <c r="R34" s="85">
        <f t="shared" si="5"/>
        <v>11636.25</v>
      </c>
      <c r="S34" s="36"/>
    </row>
    <row r="35" spans="1:19" s="3" customFormat="1" ht="31.5" customHeight="1">
      <c r="A35" s="52">
        <v>17</v>
      </c>
      <c r="B35" s="58" t="s">
        <v>68</v>
      </c>
      <c r="C35" s="58" t="s">
        <v>62</v>
      </c>
      <c r="D35" s="58" t="s">
        <v>67</v>
      </c>
      <c r="E35" s="58" t="s">
        <v>23</v>
      </c>
      <c r="F35" s="78">
        <v>6518.2</v>
      </c>
      <c r="G35" s="55">
        <v>0</v>
      </c>
      <c r="H35" s="53"/>
      <c r="I35" s="55">
        <f t="shared" si="0"/>
        <v>187.07234</v>
      </c>
      <c r="J35" s="53"/>
      <c r="K35" s="61"/>
      <c r="L35" s="55">
        <f t="shared" si="4"/>
        <v>198.15328</v>
      </c>
      <c r="M35" s="53"/>
      <c r="N35" s="53"/>
      <c r="O35" s="55">
        <v>25</v>
      </c>
      <c r="P35" s="87">
        <f>(I35+L35+O35)</f>
        <v>410.22562</v>
      </c>
      <c r="Q35" s="88"/>
      <c r="R35" s="85">
        <f t="shared" si="5"/>
        <v>6107.97438</v>
      </c>
      <c r="S35" s="54"/>
    </row>
    <row r="36" spans="1:19" s="3" customFormat="1" ht="33.75" customHeight="1">
      <c r="A36" s="19">
        <v>18</v>
      </c>
      <c r="B36" s="73" t="s">
        <v>69</v>
      </c>
      <c r="C36" s="73" t="s">
        <v>62</v>
      </c>
      <c r="D36" s="73" t="s">
        <v>67</v>
      </c>
      <c r="E36" s="73" t="s">
        <v>23</v>
      </c>
      <c r="F36" s="79">
        <v>12500</v>
      </c>
      <c r="G36" s="55">
        <v>0</v>
      </c>
      <c r="H36" s="29"/>
      <c r="I36" s="55">
        <f t="shared" si="0"/>
        <v>358.75</v>
      </c>
      <c r="J36" s="29"/>
      <c r="K36" s="29"/>
      <c r="L36" s="55">
        <f t="shared" si="4"/>
        <v>380</v>
      </c>
      <c r="M36" s="29"/>
      <c r="N36" s="29"/>
      <c r="O36" s="84">
        <v>125</v>
      </c>
      <c r="P36" s="87">
        <f>(I36+L36+O36)</f>
        <v>863.75</v>
      </c>
      <c r="Q36" s="88"/>
      <c r="R36" s="85">
        <f t="shared" si="5"/>
        <v>11636.25</v>
      </c>
      <c r="S36" s="36"/>
    </row>
    <row r="37" spans="1:19" s="3" customFormat="1" ht="42" customHeight="1">
      <c r="A37" s="52">
        <v>19</v>
      </c>
      <c r="B37" s="58" t="s">
        <v>70</v>
      </c>
      <c r="C37" s="58" t="s">
        <v>62</v>
      </c>
      <c r="D37" s="58" t="s">
        <v>71</v>
      </c>
      <c r="E37" s="58" t="s">
        <v>49</v>
      </c>
      <c r="F37" s="78">
        <v>17500</v>
      </c>
      <c r="G37" s="55">
        <v>0</v>
      </c>
      <c r="H37" s="53"/>
      <c r="I37" s="55">
        <f t="shared" si="0"/>
        <v>502.25</v>
      </c>
      <c r="J37" s="53"/>
      <c r="K37" s="61"/>
      <c r="L37" s="55">
        <f t="shared" si="4"/>
        <v>532</v>
      </c>
      <c r="M37" s="53"/>
      <c r="N37" s="53"/>
      <c r="O37" s="55">
        <v>819.58</v>
      </c>
      <c r="P37" s="87">
        <f aca="true" t="shared" si="6" ref="P37:P50">(I37+L37+O37)</f>
        <v>1853.83</v>
      </c>
      <c r="Q37" s="88"/>
      <c r="R37" s="85">
        <f t="shared" si="5"/>
        <v>15646.17</v>
      </c>
      <c r="S37" s="54"/>
    </row>
    <row r="38" spans="1:19" s="3" customFormat="1" ht="39.75" customHeight="1">
      <c r="A38" s="19">
        <v>20</v>
      </c>
      <c r="B38" s="73" t="s">
        <v>72</v>
      </c>
      <c r="C38" s="73" t="s">
        <v>62</v>
      </c>
      <c r="D38" s="73" t="s">
        <v>67</v>
      </c>
      <c r="E38" s="73" t="s">
        <v>23</v>
      </c>
      <c r="F38" s="79">
        <v>12500</v>
      </c>
      <c r="G38" s="55">
        <v>0</v>
      </c>
      <c r="H38" s="29"/>
      <c r="I38" s="55">
        <f t="shared" si="0"/>
        <v>358.75</v>
      </c>
      <c r="J38" s="29"/>
      <c r="K38" s="29"/>
      <c r="L38" s="55">
        <f t="shared" si="4"/>
        <v>380</v>
      </c>
      <c r="M38" s="29"/>
      <c r="N38" s="29"/>
      <c r="O38" s="84">
        <v>165</v>
      </c>
      <c r="P38" s="87">
        <f t="shared" si="6"/>
        <v>903.75</v>
      </c>
      <c r="Q38" s="88"/>
      <c r="R38" s="85">
        <f t="shared" si="5"/>
        <v>11596.25</v>
      </c>
      <c r="S38" s="36"/>
    </row>
    <row r="39" spans="1:19" s="3" customFormat="1" ht="42" customHeight="1">
      <c r="A39" s="52">
        <v>21</v>
      </c>
      <c r="B39" s="58" t="s">
        <v>73</v>
      </c>
      <c r="C39" s="58" t="s">
        <v>62</v>
      </c>
      <c r="D39" s="58" t="s">
        <v>67</v>
      </c>
      <c r="E39" s="58" t="s">
        <v>49</v>
      </c>
      <c r="F39" s="78">
        <v>12500</v>
      </c>
      <c r="G39" s="55">
        <v>0</v>
      </c>
      <c r="H39" s="53"/>
      <c r="I39" s="55">
        <f t="shared" si="0"/>
        <v>358.75</v>
      </c>
      <c r="J39" s="53"/>
      <c r="K39" s="53"/>
      <c r="L39" s="55">
        <f t="shared" si="4"/>
        <v>380</v>
      </c>
      <c r="M39" s="53"/>
      <c r="N39" s="53"/>
      <c r="O39" s="55">
        <v>165</v>
      </c>
      <c r="P39" s="87">
        <f t="shared" si="6"/>
        <v>903.75</v>
      </c>
      <c r="Q39" s="88"/>
      <c r="R39" s="85">
        <f t="shared" si="5"/>
        <v>11596.25</v>
      </c>
      <c r="S39" s="54"/>
    </row>
    <row r="40" spans="1:19" s="3" customFormat="1" ht="53.25" customHeight="1">
      <c r="A40" s="20">
        <v>22</v>
      </c>
      <c r="B40" s="8" t="s">
        <v>74</v>
      </c>
      <c r="C40" s="8" t="s">
        <v>62</v>
      </c>
      <c r="D40" s="8" t="s">
        <v>65</v>
      </c>
      <c r="E40" s="8" t="s">
        <v>49</v>
      </c>
      <c r="F40" s="80">
        <v>15500</v>
      </c>
      <c r="G40" s="55">
        <v>0</v>
      </c>
      <c r="H40" s="30"/>
      <c r="I40" s="55">
        <f t="shared" si="0"/>
        <v>444.85</v>
      </c>
      <c r="J40" s="30"/>
      <c r="K40" s="30"/>
      <c r="L40" s="55">
        <f t="shared" si="4"/>
        <v>471.2</v>
      </c>
      <c r="M40" s="30"/>
      <c r="N40" s="30"/>
      <c r="O40" s="26">
        <v>125</v>
      </c>
      <c r="P40" s="87">
        <f t="shared" si="6"/>
        <v>1041.05</v>
      </c>
      <c r="Q40" s="88"/>
      <c r="R40" s="85">
        <f t="shared" si="5"/>
        <v>14458.95</v>
      </c>
      <c r="S40" s="35"/>
    </row>
    <row r="41" spans="1:19" s="3" customFormat="1" ht="59.25" customHeight="1">
      <c r="A41" s="52">
        <v>23</v>
      </c>
      <c r="B41" s="58" t="s">
        <v>75</v>
      </c>
      <c r="C41" s="58" t="s">
        <v>62</v>
      </c>
      <c r="D41" s="58" t="s">
        <v>67</v>
      </c>
      <c r="E41" s="58" t="s">
        <v>49</v>
      </c>
      <c r="F41" s="78">
        <v>12500</v>
      </c>
      <c r="G41" s="55">
        <v>0</v>
      </c>
      <c r="H41" s="53"/>
      <c r="I41" s="55">
        <f t="shared" si="0"/>
        <v>358.75</v>
      </c>
      <c r="J41" s="53"/>
      <c r="K41" s="61"/>
      <c r="L41" s="55">
        <f t="shared" si="4"/>
        <v>380</v>
      </c>
      <c r="M41" s="53"/>
      <c r="N41" s="53"/>
      <c r="O41" s="55">
        <v>25</v>
      </c>
      <c r="P41" s="87">
        <f t="shared" si="6"/>
        <v>763.75</v>
      </c>
      <c r="Q41" s="88"/>
      <c r="R41" s="85">
        <f t="shared" si="5"/>
        <v>11736.25</v>
      </c>
      <c r="S41" s="54"/>
    </row>
    <row r="42" spans="1:19" s="3" customFormat="1" ht="51.75" customHeight="1">
      <c r="A42" s="52">
        <v>24</v>
      </c>
      <c r="B42" s="58" t="s">
        <v>76</v>
      </c>
      <c r="C42" s="58" t="s">
        <v>62</v>
      </c>
      <c r="D42" s="58" t="s">
        <v>77</v>
      </c>
      <c r="E42" s="58" t="s">
        <v>49</v>
      </c>
      <c r="F42" s="78">
        <v>17000</v>
      </c>
      <c r="G42" s="55">
        <v>0</v>
      </c>
      <c r="H42" s="53"/>
      <c r="I42" s="55">
        <f t="shared" si="0"/>
        <v>487.9</v>
      </c>
      <c r="J42" s="53"/>
      <c r="K42" s="61"/>
      <c r="L42" s="55">
        <f t="shared" si="4"/>
        <v>516.8</v>
      </c>
      <c r="M42" s="53"/>
      <c r="N42" s="53"/>
      <c r="O42" s="55">
        <v>145</v>
      </c>
      <c r="P42" s="87">
        <f t="shared" si="6"/>
        <v>1149.6999999999998</v>
      </c>
      <c r="Q42" s="88"/>
      <c r="R42" s="85">
        <f t="shared" si="5"/>
        <v>15850.3</v>
      </c>
      <c r="S42" s="54"/>
    </row>
    <row r="43" spans="1:19" s="3" customFormat="1" ht="36.75" customHeight="1">
      <c r="A43" s="52">
        <v>25</v>
      </c>
      <c r="B43" s="58" t="s">
        <v>78</v>
      </c>
      <c r="C43" s="58" t="s">
        <v>62</v>
      </c>
      <c r="D43" s="58" t="s">
        <v>79</v>
      </c>
      <c r="E43" s="58" t="s">
        <v>49</v>
      </c>
      <c r="F43" s="78">
        <v>13500</v>
      </c>
      <c r="G43" s="55">
        <v>0</v>
      </c>
      <c r="H43" s="53"/>
      <c r="I43" s="55">
        <f t="shared" si="0"/>
        <v>387.45</v>
      </c>
      <c r="J43" s="53"/>
      <c r="K43" s="61"/>
      <c r="L43" s="55">
        <f t="shared" si="4"/>
        <v>410.4</v>
      </c>
      <c r="M43" s="53"/>
      <c r="N43" s="53"/>
      <c r="O43" s="55">
        <v>25</v>
      </c>
      <c r="P43" s="87">
        <f t="shared" si="6"/>
        <v>822.8499999999999</v>
      </c>
      <c r="Q43" s="88"/>
      <c r="R43" s="85">
        <f t="shared" si="5"/>
        <v>12677.15</v>
      </c>
      <c r="S43" s="54"/>
    </row>
    <row r="44" spans="1:19" s="3" customFormat="1" ht="50.25" customHeight="1">
      <c r="A44" s="52">
        <v>26</v>
      </c>
      <c r="B44" s="58" t="s">
        <v>80</v>
      </c>
      <c r="C44" s="58" t="s">
        <v>62</v>
      </c>
      <c r="D44" s="58" t="s">
        <v>67</v>
      </c>
      <c r="E44" s="58" t="s">
        <v>49</v>
      </c>
      <c r="F44" s="78">
        <v>12500</v>
      </c>
      <c r="G44" s="55">
        <v>0</v>
      </c>
      <c r="H44" s="53"/>
      <c r="I44" s="55">
        <f t="shared" si="0"/>
        <v>358.75</v>
      </c>
      <c r="J44" s="53"/>
      <c r="K44" s="61"/>
      <c r="L44" s="55">
        <f t="shared" si="4"/>
        <v>380</v>
      </c>
      <c r="M44" s="53"/>
      <c r="N44" s="53"/>
      <c r="O44" s="55">
        <v>25</v>
      </c>
      <c r="P44" s="87">
        <f t="shared" si="6"/>
        <v>763.75</v>
      </c>
      <c r="Q44" s="88"/>
      <c r="R44" s="85">
        <f t="shared" si="5"/>
        <v>11736.25</v>
      </c>
      <c r="S44" s="54"/>
    </row>
    <row r="45" spans="1:19" s="3" customFormat="1" ht="39" customHeight="1">
      <c r="A45" s="52">
        <v>27</v>
      </c>
      <c r="B45" s="58" t="s">
        <v>81</v>
      </c>
      <c r="C45" s="58" t="s">
        <v>62</v>
      </c>
      <c r="D45" s="58" t="s">
        <v>79</v>
      </c>
      <c r="E45" s="58" t="s">
        <v>49</v>
      </c>
      <c r="F45" s="78">
        <v>13500</v>
      </c>
      <c r="G45" s="55">
        <v>0</v>
      </c>
      <c r="H45" s="53"/>
      <c r="I45" s="55">
        <f t="shared" si="0"/>
        <v>387.45</v>
      </c>
      <c r="J45" s="53"/>
      <c r="K45" s="61"/>
      <c r="L45" s="55">
        <f t="shared" si="4"/>
        <v>410.4</v>
      </c>
      <c r="M45" s="53"/>
      <c r="N45" s="53"/>
      <c r="O45" s="55">
        <v>25</v>
      </c>
      <c r="P45" s="87">
        <f t="shared" si="6"/>
        <v>822.8499999999999</v>
      </c>
      <c r="Q45" s="88"/>
      <c r="R45" s="85">
        <f t="shared" si="5"/>
        <v>12677.15</v>
      </c>
      <c r="S45" s="54"/>
    </row>
    <row r="46" spans="1:19" s="3" customFormat="1" ht="43.5" customHeight="1">
      <c r="A46" s="52">
        <v>28</v>
      </c>
      <c r="B46" s="58" t="s">
        <v>82</v>
      </c>
      <c r="C46" s="58" t="s">
        <v>62</v>
      </c>
      <c r="D46" s="58" t="s">
        <v>67</v>
      </c>
      <c r="E46" s="58" t="s">
        <v>23</v>
      </c>
      <c r="F46" s="78">
        <v>12500</v>
      </c>
      <c r="G46" s="55">
        <v>0</v>
      </c>
      <c r="H46" s="53"/>
      <c r="I46" s="55">
        <f t="shared" si="0"/>
        <v>358.75</v>
      </c>
      <c r="J46" s="53"/>
      <c r="K46" s="61"/>
      <c r="L46" s="55">
        <f t="shared" si="4"/>
        <v>380</v>
      </c>
      <c r="M46" s="53"/>
      <c r="N46" s="53"/>
      <c r="O46" s="55">
        <v>125</v>
      </c>
      <c r="P46" s="87">
        <f t="shared" si="6"/>
        <v>863.75</v>
      </c>
      <c r="Q46" s="88"/>
      <c r="R46" s="85">
        <f t="shared" si="5"/>
        <v>11636.25</v>
      </c>
      <c r="S46" s="54"/>
    </row>
    <row r="47" spans="1:19" s="3" customFormat="1" ht="52.5" customHeight="1">
      <c r="A47" s="52">
        <v>29</v>
      </c>
      <c r="B47" s="58" t="s">
        <v>83</v>
      </c>
      <c r="C47" s="58" t="s">
        <v>62</v>
      </c>
      <c r="D47" s="58" t="s">
        <v>84</v>
      </c>
      <c r="E47" s="58" t="s">
        <v>49</v>
      </c>
      <c r="F47" s="78">
        <v>13500</v>
      </c>
      <c r="G47" s="55">
        <v>0</v>
      </c>
      <c r="H47" s="53"/>
      <c r="I47" s="55">
        <f t="shared" si="0"/>
        <v>387.45</v>
      </c>
      <c r="J47" s="53"/>
      <c r="K47" s="61"/>
      <c r="L47" s="55">
        <f t="shared" si="4"/>
        <v>410.4</v>
      </c>
      <c r="M47" s="53"/>
      <c r="N47" s="53"/>
      <c r="O47" s="55">
        <v>25</v>
      </c>
      <c r="P47" s="87">
        <f t="shared" si="6"/>
        <v>822.8499999999999</v>
      </c>
      <c r="Q47" s="88"/>
      <c r="R47" s="85">
        <f t="shared" si="5"/>
        <v>12677.15</v>
      </c>
      <c r="S47" s="54"/>
    </row>
    <row r="48" spans="1:19" s="3" customFormat="1" ht="42" customHeight="1">
      <c r="A48" s="52">
        <v>30</v>
      </c>
      <c r="B48" s="58" t="s">
        <v>85</v>
      </c>
      <c r="C48" s="58" t="s">
        <v>62</v>
      </c>
      <c r="D48" s="58" t="s">
        <v>67</v>
      </c>
      <c r="E48" s="58" t="s">
        <v>49</v>
      </c>
      <c r="F48" s="78">
        <v>12500</v>
      </c>
      <c r="G48" s="55">
        <v>0</v>
      </c>
      <c r="H48" s="53"/>
      <c r="I48" s="55">
        <f t="shared" si="0"/>
        <v>358.75</v>
      </c>
      <c r="J48" s="53"/>
      <c r="K48" s="61"/>
      <c r="L48" s="55">
        <f t="shared" si="4"/>
        <v>380</v>
      </c>
      <c r="M48" s="53"/>
      <c r="N48" s="53"/>
      <c r="O48" s="55">
        <v>125</v>
      </c>
      <c r="P48" s="87">
        <f t="shared" si="6"/>
        <v>863.75</v>
      </c>
      <c r="Q48" s="88"/>
      <c r="R48" s="85">
        <f t="shared" si="5"/>
        <v>11636.25</v>
      </c>
      <c r="S48" s="54"/>
    </row>
    <row r="49" spans="1:19" s="3" customFormat="1" ht="55.5" customHeight="1">
      <c r="A49" s="52">
        <v>31</v>
      </c>
      <c r="B49" s="58" t="s">
        <v>86</v>
      </c>
      <c r="C49" s="58" t="s">
        <v>62</v>
      </c>
      <c r="D49" s="58" t="s">
        <v>67</v>
      </c>
      <c r="E49" s="58" t="s">
        <v>49</v>
      </c>
      <c r="F49" s="78">
        <v>9200</v>
      </c>
      <c r="G49" s="55">
        <v>0</v>
      </c>
      <c r="H49" s="53"/>
      <c r="I49" s="55">
        <f t="shared" si="0"/>
        <v>264.04</v>
      </c>
      <c r="J49" s="53"/>
      <c r="K49" s="61"/>
      <c r="L49" s="55">
        <f t="shared" si="4"/>
        <v>279.68</v>
      </c>
      <c r="M49" s="53"/>
      <c r="N49" s="53"/>
      <c r="O49" s="55">
        <v>25</v>
      </c>
      <c r="P49" s="87">
        <f t="shared" si="6"/>
        <v>568.72</v>
      </c>
      <c r="Q49" s="88"/>
      <c r="R49" s="85">
        <f t="shared" si="5"/>
        <v>8631.28</v>
      </c>
      <c r="S49" s="54"/>
    </row>
    <row r="50" spans="1:19" s="3" customFormat="1" ht="41.25" customHeight="1">
      <c r="A50" s="52">
        <v>32</v>
      </c>
      <c r="B50" s="58" t="s">
        <v>87</v>
      </c>
      <c r="C50" s="58" t="s">
        <v>62</v>
      </c>
      <c r="D50" s="58" t="s">
        <v>67</v>
      </c>
      <c r="E50" s="58" t="s">
        <v>49</v>
      </c>
      <c r="F50" s="78">
        <v>7475</v>
      </c>
      <c r="G50" s="55">
        <v>0</v>
      </c>
      <c r="H50" s="53"/>
      <c r="I50" s="55">
        <f t="shared" si="0"/>
        <v>214.5325</v>
      </c>
      <c r="J50" s="53"/>
      <c r="K50" s="61"/>
      <c r="L50" s="55">
        <f t="shared" si="4"/>
        <v>227.24</v>
      </c>
      <c r="M50" s="53"/>
      <c r="N50" s="53"/>
      <c r="O50" s="55">
        <v>25</v>
      </c>
      <c r="P50" s="87">
        <f t="shared" si="6"/>
        <v>466.77250000000004</v>
      </c>
      <c r="Q50" s="88"/>
      <c r="R50" s="85">
        <f t="shared" si="5"/>
        <v>7008.2275</v>
      </c>
      <c r="S50" s="54"/>
    </row>
    <row r="51" spans="1:19" s="3" customFormat="1" ht="46.5" customHeight="1">
      <c r="A51" s="90" t="s">
        <v>88</v>
      </c>
      <c r="B51" s="91"/>
      <c r="C51" s="91"/>
      <c r="D51" s="91"/>
      <c r="E51" s="92"/>
      <c r="F51" s="69"/>
      <c r="G51" s="53"/>
      <c r="H51" s="53"/>
      <c r="I51" s="55"/>
      <c r="J51" s="53"/>
      <c r="K51" s="61"/>
      <c r="L51" s="55"/>
      <c r="M51" s="53"/>
      <c r="N51" s="53"/>
      <c r="O51" s="53"/>
      <c r="P51" s="87"/>
      <c r="Q51" s="88"/>
      <c r="R51" s="85"/>
      <c r="S51" s="54"/>
    </row>
    <row r="52" spans="1:19" s="3" customFormat="1" ht="49.5" customHeight="1">
      <c r="A52" s="17">
        <v>36</v>
      </c>
      <c r="B52" s="76" t="s">
        <v>89</v>
      </c>
      <c r="C52" s="77" t="s">
        <v>90</v>
      </c>
      <c r="D52" s="77" t="s">
        <v>91</v>
      </c>
      <c r="E52" s="77" t="s">
        <v>49</v>
      </c>
      <c r="F52" s="81">
        <v>40000</v>
      </c>
      <c r="G52" s="55">
        <v>646.36</v>
      </c>
      <c r="H52" s="53"/>
      <c r="I52" s="55">
        <f t="shared" si="0"/>
        <v>1148</v>
      </c>
      <c r="J52" s="53"/>
      <c r="K52" s="61"/>
      <c r="L52" s="55">
        <f aca="true" t="shared" si="7" ref="L52:L57">(F52*3.04%)</f>
        <v>1216</v>
      </c>
      <c r="M52" s="53"/>
      <c r="N52" s="53"/>
      <c r="O52" s="55">
        <v>325</v>
      </c>
      <c r="P52" s="87">
        <f>(G52+I52+L52+O52)</f>
        <v>3335.36</v>
      </c>
      <c r="Q52" s="88"/>
      <c r="R52" s="85">
        <f aca="true" t="shared" si="8" ref="R52:R57">(F52-P52)</f>
        <v>36664.64</v>
      </c>
      <c r="S52" s="54"/>
    </row>
    <row r="53" spans="1:115" s="3" customFormat="1" ht="34.5" customHeight="1">
      <c r="A53" s="17">
        <v>37</v>
      </c>
      <c r="B53" s="77" t="s">
        <v>92</v>
      </c>
      <c r="C53" s="77" t="s">
        <v>90</v>
      </c>
      <c r="D53" s="77" t="s">
        <v>93</v>
      </c>
      <c r="E53" s="77" t="s">
        <v>49</v>
      </c>
      <c r="F53" s="81">
        <v>15000</v>
      </c>
      <c r="G53" s="55">
        <v>0</v>
      </c>
      <c r="H53" s="53"/>
      <c r="I53" s="55">
        <f t="shared" si="0"/>
        <v>430.5</v>
      </c>
      <c r="J53" s="53"/>
      <c r="K53" s="61"/>
      <c r="L53" s="55">
        <f t="shared" si="7"/>
        <v>456</v>
      </c>
      <c r="M53" s="53"/>
      <c r="N53" s="53"/>
      <c r="O53" s="55">
        <v>145</v>
      </c>
      <c r="P53" s="87">
        <f>(I53+L53+O53)</f>
        <v>1031.5</v>
      </c>
      <c r="Q53" s="88"/>
      <c r="R53" s="85">
        <f t="shared" si="8"/>
        <v>13968.5</v>
      </c>
      <c r="S53" s="54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6" customFormat="1" ht="45.75" customHeight="1">
      <c r="A54" s="17">
        <v>38</v>
      </c>
      <c r="B54" s="77" t="s">
        <v>94</v>
      </c>
      <c r="C54" s="77" t="s">
        <v>90</v>
      </c>
      <c r="D54" s="77" t="s">
        <v>95</v>
      </c>
      <c r="E54" s="77" t="s">
        <v>49</v>
      </c>
      <c r="F54" s="81">
        <v>28000</v>
      </c>
      <c r="G54" s="55">
        <v>0</v>
      </c>
      <c r="H54" s="53"/>
      <c r="I54" s="55">
        <f t="shared" si="0"/>
        <v>803.6</v>
      </c>
      <c r="J54" s="53"/>
      <c r="K54" s="61"/>
      <c r="L54" s="55">
        <f t="shared" si="7"/>
        <v>851.2</v>
      </c>
      <c r="M54" s="53"/>
      <c r="N54" s="53"/>
      <c r="O54" s="55">
        <v>25</v>
      </c>
      <c r="P54" s="87">
        <f>(I54+L54+O54)</f>
        <v>1679.8000000000002</v>
      </c>
      <c r="Q54" s="88"/>
      <c r="R54" s="85">
        <f t="shared" si="8"/>
        <v>26320.2</v>
      </c>
      <c r="S54" s="5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40" customFormat="1" ht="41.25" customHeight="1">
      <c r="A55" s="17">
        <v>39</v>
      </c>
      <c r="B55" s="77" t="s">
        <v>96</v>
      </c>
      <c r="C55" s="77" t="s">
        <v>90</v>
      </c>
      <c r="D55" s="77" t="s">
        <v>97</v>
      </c>
      <c r="E55" s="77" t="s">
        <v>49</v>
      </c>
      <c r="F55" s="81">
        <v>15000</v>
      </c>
      <c r="G55" s="55">
        <v>0</v>
      </c>
      <c r="H55" s="53"/>
      <c r="I55" s="55">
        <f t="shared" si="0"/>
        <v>430.5</v>
      </c>
      <c r="J55" s="53"/>
      <c r="K55" s="61"/>
      <c r="L55" s="55">
        <f t="shared" si="7"/>
        <v>456</v>
      </c>
      <c r="M55" s="53"/>
      <c r="N55" s="53"/>
      <c r="O55" s="55">
        <v>145</v>
      </c>
      <c r="P55" s="87">
        <f>(I55+L55+O55)</f>
        <v>1031.5</v>
      </c>
      <c r="Q55" s="88"/>
      <c r="R55" s="85">
        <f t="shared" si="8"/>
        <v>13968.5</v>
      </c>
      <c r="S55" s="5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</row>
    <row r="56" spans="1:19" s="40" customFormat="1" ht="63.75" customHeight="1">
      <c r="A56" s="17">
        <v>40</v>
      </c>
      <c r="B56" s="77" t="s">
        <v>98</v>
      </c>
      <c r="C56" s="77" t="s">
        <v>90</v>
      </c>
      <c r="D56" s="77" t="s">
        <v>99</v>
      </c>
      <c r="E56" s="77" t="s">
        <v>23</v>
      </c>
      <c r="F56" s="81">
        <v>13500</v>
      </c>
      <c r="G56" s="55">
        <v>0</v>
      </c>
      <c r="H56" s="53"/>
      <c r="I56" s="55">
        <f t="shared" si="0"/>
        <v>387.45</v>
      </c>
      <c r="J56" s="53"/>
      <c r="K56" s="61"/>
      <c r="L56" s="55">
        <f t="shared" si="7"/>
        <v>410.4</v>
      </c>
      <c r="M56" s="53"/>
      <c r="N56" s="53"/>
      <c r="O56" s="55">
        <v>25</v>
      </c>
      <c r="P56" s="87">
        <f>(I56+L56+O56)</f>
        <v>822.8499999999999</v>
      </c>
      <c r="Q56" s="88"/>
      <c r="R56" s="85">
        <f t="shared" si="8"/>
        <v>12677.15</v>
      </c>
      <c r="S56" s="54"/>
    </row>
    <row r="57" spans="1:19" s="40" customFormat="1" ht="68.25" customHeight="1">
      <c r="A57" s="17">
        <v>41</v>
      </c>
      <c r="B57" s="77" t="s">
        <v>100</v>
      </c>
      <c r="C57" s="77" t="s">
        <v>90</v>
      </c>
      <c r="D57" s="77" t="s">
        <v>99</v>
      </c>
      <c r="E57" s="77" t="s">
        <v>49</v>
      </c>
      <c r="F57" s="81">
        <v>13500</v>
      </c>
      <c r="G57" s="55">
        <v>0</v>
      </c>
      <c r="H57" s="53"/>
      <c r="I57" s="55">
        <f>(F57*2.87%)</f>
        <v>387.45</v>
      </c>
      <c r="J57" s="53"/>
      <c r="K57" s="61"/>
      <c r="L57" s="55">
        <f t="shared" si="7"/>
        <v>410.4</v>
      </c>
      <c r="M57" s="53"/>
      <c r="N57" s="53"/>
      <c r="O57" s="55">
        <v>25</v>
      </c>
      <c r="P57" s="87">
        <f>(I57+L57+O57)</f>
        <v>822.8499999999999</v>
      </c>
      <c r="Q57" s="88"/>
      <c r="R57" s="85">
        <f t="shared" si="8"/>
        <v>12677.15</v>
      </c>
      <c r="S57" s="54"/>
    </row>
    <row r="58" spans="1:19" s="40" customFormat="1" ht="51" customHeight="1">
      <c r="A58" s="90" t="s">
        <v>101</v>
      </c>
      <c r="B58" s="91"/>
      <c r="C58" s="91"/>
      <c r="D58" s="91"/>
      <c r="E58" s="92"/>
      <c r="F58" s="69"/>
      <c r="G58" s="53"/>
      <c r="H58" s="53"/>
      <c r="I58" s="55"/>
      <c r="J58" s="53"/>
      <c r="K58" s="61"/>
      <c r="L58" s="55"/>
      <c r="M58" s="53"/>
      <c r="N58" s="53"/>
      <c r="O58" s="53"/>
      <c r="P58" s="87"/>
      <c r="Q58" s="88"/>
      <c r="R58" s="85"/>
      <c r="S58" s="54"/>
    </row>
    <row r="59" spans="1:19" s="40" customFormat="1" ht="54" customHeight="1">
      <c r="A59" s="17">
        <v>42</v>
      </c>
      <c r="B59" s="77" t="s">
        <v>102</v>
      </c>
      <c r="C59" s="77" t="s">
        <v>103</v>
      </c>
      <c r="D59" s="77" t="s">
        <v>104</v>
      </c>
      <c r="E59" s="77" t="s">
        <v>49</v>
      </c>
      <c r="F59" s="81">
        <v>40000</v>
      </c>
      <c r="G59" s="55">
        <v>646.36</v>
      </c>
      <c r="H59" s="55"/>
      <c r="I59" s="55">
        <f>(F59*2.87%)</f>
        <v>1148</v>
      </c>
      <c r="J59" s="55"/>
      <c r="K59" s="56"/>
      <c r="L59" s="55">
        <f>(F59*3.04%)</f>
        <v>1216</v>
      </c>
      <c r="M59" s="55"/>
      <c r="N59" s="55"/>
      <c r="O59" s="55">
        <v>145</v>
      </c>
      <c r="P59" s="87">
        <f>(G59+N60+I59+L59+O59)</f>
        <v>3155.36</v>
      </c>
      <c r="Q59" s="88"/>
      <c r="R59" s="85">
        <f>(F59-P59)</f>
        <v>36844.64</v>
      </c>
      <c r="S59" s="54"/>
    </row>
    <row r="60" spans="1:19" s="40" customFormat="1" ht="44.25" customHeight="1">
      <c r="A60" s="90" t="s">
        <v>107</v>
      </c>
      <c r="B60" s="91"/>
      <c r="C60" s="91"/>
      <c r="D60" s="91"/>
      <c r="E60" s="92"/>
      <c r="F60" s="69"/>
      <c r="G60" s="53"/>
      <c r="H60" s="53"/>
      <c r="I60" s="55"/>
      <c r="J60" s="53"/>
      <c r="K60" s="61"/>
      <c r="L60" s="55"/>
      <c r="M60" s="53"/>
      <c r="N60" s="53"/>
      <c r="O60" s="53"/>
      <c r="P60" s="87"/>
      <c r="Q60" s="88"/>
      <c r="R60" s="85"/>
      <c r="S60" s="54"/>
    </row>
    <row r="61" spans="1:19" s="40" customFormat="1" ht="45" customHeight="1">
      <c r="A61" s="17">
        <v>43</v>
      </c>
      <c r="B61" s="77" t="s">
        <v>108</v>
      </c>
      <c r="C61" s="77" t="s">
        <v>109</v>
      </c>
      <c r="D61" s="77" t="s">
        <v>110</v>
      </c>
      <c r="E61" s="77" t="s">
        <v>23</v>
      </c>
      <c r="F61" s="81">
        <v>40000</v>
      </c>
      <c r="G61" s="55">
        <v>646.36</v>
      </c>
      <c r="H61" s="53"/>
      <c r="I61" s="55">
        <f aca="true" t="shared" si="9" ref="I61:I69">(F61*2.87%)</f>
        <v>1148</v>
      </c>
      <c r="J61" s="53"/>
      <c r="K61" s="61"/>
      <c r="L61" s="55">
        <f aca="true" t="shared" si="10" ref="L61:L69">(F61*3.04%)</f>
        <v>1216</v>
      </c>
      <c r="M61" s="53"/>
      <c r="N61" s="53"/>
      <c r="O61" s="55">
        <v>1944.07</v>
      </c>
      <c r="P61" s="87">
        <f aca="true" t="shared" si="11" ref="P61:P66">(G61+N63+I61+L61+O61)</f>
        <v>4954.43</v>
      </c>
      <c r="Q61" s="88"/>
      <c r="R61" s="85">
        <f aca="true" t="shared" si="12" ref="R61:R68">(F61-P61)</f>
        <v>35045.57</v>
      </c>
      <c r="S61" s="54"/>
    </row>
    <row r="62" spans="1:19" s="40" customFormat="1" ht="43.5" customHeight="1">
      <c r="A62" s="17">
        <v>44</v>
      </c>
      <c r="B62" s="77" t="s">
        <v>111</v>
      </c>
      <c r="C62" s="77" t="s">
        <v>109</v>
      </c>
      <c r="D62" s="77" t="s">
        <v>112</v>
      </c>
      <c r="E62" s="77" t="s">
        <v>49</v>
      </c>
      <c r="F62" s="81">
        <v>28000</v>
      </c>
      <c r="G62" s="55">
        <v>0</v>
      </c>
      <c r="H62" s="53"/>
      <c r="I62" s="55">
        <f t="shared" si="9"/>
        <v>803.6</v>
      </c>
      <c r="J62" s="53"/>
      <c r="K62" s="61"/>
      <c r="L62" s="55">
        <f t="shared" si="10"/>
        <v>851.2</v>
      </c>
      <c r="M62" s="53"/>
      <c r="N62" s="53"/>
      <c r="O62" s="55">
        <v>819.58</v>
      </c>
      <c r="P62" s="87">
        <f t="shared" si="11"/>
        <v>2474.38</v>
      </c>
      <c r="Q62" s="88"/>
      <c r="R62" s="85">
        <f t="shared" si="12"/>
        <v>25525.62</v>
      </c>
      <c r="S62" s="54"/>
    </row>
    <row r="63" spans="1:19" s="40" customFormat="1" ht="56.25" customHeight="1">
      <c r="A63" s="17">
        <v>45</v>
      </c>
      <c r="B63" s="77" t="s">
        <v>113</v>
      </c>
      <c r="C63" s="77" t="s">
        <v>109</v>
      </c>
      <c r="D63" s="77" t="s">
        <v>114</v>
      </c>
      <c r="E63" s="77" t="s">
        <v>49</v>
      </c>
      <c r="F63" s="81">
        <v>16000</v>
      </c>
      <c r="G63" s="55">
        <v>0</v>
      </c>
      <c r="H63" s="53"/>
      <c r="I63" s="55">
        <f t="shared" si="9"/>
        <v>459.2</v>
      </c>
      <c r="J63" s="53"/>
      <c r="K63" s="61"/>
      <c r="L63" s="55">
        <f t="shared" si="10"/>
        <v>486.4</v>
      </c>
      <c r="M63" s="53"/>
      <c r="N63" s="53"/>
      <c r="O63" s="55">
        <v>1039.58</v>
      </c>
      <c r="P63" s="87">
        <f t="shared" si="11"/>
        <v>1985.1799999999998</v>
      </c>
      <c r="Q63" s="88"/>
      <c r="R63" s="85">
        <f t="shared" si="12"/>
        <v>14014.82</v>
      </c>
      <c r="S63" s="54"/>
    </row>
    <row r="64" spans="1:19" s="40" customFormat="1" ht="63" customHeight="1">
      <c r="A64" s="17">
        <v>46</v>
      </c>
      <c r="B64" s="77" t="s">
        <v>115</v>
      </c>
      <c r="C64" s="77" t="s">
        <v>109</v>
      </c>
      <c r="D64" s="77" t="s">
        <v>116</v>
      </c>
      <c r="E64" s="77" t="s">
        <v>49</v>
      </c>
      <c r="F64" s="81">
        <v>19000</v>
      </c>
      <c r="G64" s="55">
        <v>0</v>
      </c>
      <c r="H64" s="53"/>
      <c r="I64" s="55">
        <f t="shared" si="9"/>
        <v>545.3</v>
      </c>
      <c r="J64" s="53"/>
      <c r="K64" s="61"/>
      <c r="L64" s="55">
        <f t="shared" si="10"/>
        <v>577.6</v>
      </c>
      <c r="M64" s="53"/>
      <c r="N64" s="53"/>
      <c r="O64" s="55">
        <v>165</v>
      </c>
      <c r="P64" s="87">
        <f t="shared" si="11"/>
        <v>1287.9</v>
      </c>
      <c r="Q64" s="88"/>
      <c r="R64" s="85">
        <f t="shared" si="12"/>
        <v>17712.1</v>
      </c>
      <c r="S64" s="54"/>
    </row>
    <row r="65" spans="1:19" ht="50.25" customHeight="1">
      <c r="A65" s="17">
        <v>47</v>
      </c>
      <c r="B65" s="77" t="s">
        <v>117</v>
      </c>
      <c r="C65" s="77" t="s">
        <v>109</v>
      </c>
      <c r="D65" s="77" t="s">
        <v>114</v>
      </c>
      <c r="E65" s="77" t="s">
        <v>49</v>
      </c>
      <c r="F65" s="81">
        <v>16000</v>
      </c>
      <c r="G65" s="55">
        <v>0</v>
      </c>
      <c r="H65" s="53"/>
      <c r="I65" s="55">
        <f t="shared" si="9"/>
        <v>459.2</v>
      </c>
      <c r="J65" s="53"/>
      <c r="K65" s="61"/>
      <c r="L65" s="55">
        <f t="shared" si="10"/>
        <v>486.4</v>
      </c>
      <c r="M65" s="53"/>
      <c r="N65" s="53"/>
      <c r="O65" s="55">
        <v>939.58</v>
      </c>
      <c r="P65" s="87">
        <f t="shared" si="11"/>
        <v>1885.1799999999998</v>
      </c>
      <c r="Q65" s="88"/>
      <c r="R65" s="85">
        <f t="shared" si="12"/>
        <v>14114.82</v>
      </c>
      <c r="S65" s="54"/>
    </row>
    <row r="66" spans="1:19" ht="66" customHeight="1">
      <c r="A66" s="17">
        <v>48</v>
      </c>
      <c r="B66" s="77" t="s">
        <v>118</v>
      </c>
      <c r="C66" s="77" t="s">
        <v>109</v>
      </c>
      <c r="D66" s="77" t="s">
        <v>114</v>
      </c>
      <c r="E66" s="77" t="s">
        <v>119</v>
      </c>
      <c r="F66" s="81">
        <v>16000</v>
      </c>
      <c r="G66" s="55">
        <v>0</v>
      </c>
      <c r="H66" s="53"/>
      <c r="I66" s="55">
        <f t="shared" si="9"/>
        <v>459.2</v>
      </c>
      <c r="J66" s="53"/>
      <c r="K66" s="61"/>
      <c r="L66" s="55">
        <f t="shared" si="10"/>
        <v>486.4</v>
      </c>
      <c r="M66" s="53"/>
      <c r="N66" s="53"/>
      <c r="O66" s="55">
        <v>999.58</v>
      </c>
      <c r="P66" s="87">
        <f t="shared" si="11"/>
        <v>1945.1799999999998</v>
      </c>
      <c r="Q66" s="88"/>
      <c r="R66" s="85">
        <f t="shared" si="12"/>
        <v>14054.82</v>
      </c>
      <c r="S66" s="54"/>
    </row>
    <row r="67" spans="1:19" ht="81.75" customHeight="1">
      <c r="A67" s="17">
        <v>50</v>
      </c>
      <c r="B67" s="77" t="s">
        <v>121</v>
      </c>
      <c r="C67" s="77" t="s">
        <v>109</v>
      </c>
      <c r="D67" s="77" t="s">
        <v>122</v>
      </c>
      <c r="E67" s="77" t="s">
        <v>49</v>
      </c>
      <c r="F67" s="81">
        <v>20000</v>
      </c>
      <c r="G67" s="55">
        <v>0</v>
      </c>
      <c r="H67" s="53"/>
      <c r="I67" s="55">
        <f>(F67*2.87%)</f>
        <v>574</v>
      </c>
      <c r="J67" s="53"/>
      <c r="K67" s="61"/>
      <c r="L67" s="55">
        <f>(F67*3.04%)</f>
        <v>608</v>
      </c>
      <c r="M67" s="53"/>
      <c r="N67" s="53"/>
      <c r="O67" s="55">
        <v>125</v>
      </c>
      <c r="P67" s="87">
        <f>(G67+N61+I67+L67+O67)</f>
        <v>1307</v>
      </c>
      <c r="Q67" s="88"/>
      <c r="R67" s="85">
        <f>(F67-P67)</f>
        <v>18693</v>
      </c>
      <c r="S67" s="54"/>
    </row>
    <row r="68" spans="1:19" ht="80.25" customHeight="1">
      <c r="A68" s="17">
        <v>51</v>
      </c>
      <c r="B68" s="77" t="s">
        <v>105</v>
      </c>
      <c r="C68" s="77" t="s">
        <v>109</v>
      </c>
      <c r="D68" s="77" t="s">
        <v>106</v>
      </c>
      <c r="E68" s="77" t="s">
        <v>123</v>
      </c>
      <c r="F68" s="81">
        <v>20000</v>
      </c>
      <c r="G68" s="55">
        <v>0</v>
      </c>
      <c r="H68" s="53"/>
      <c r="I68" s="55">
        <f t="shared" si="9"/>
        <v>574</v>
      </c>
      <c r="J68" s="53"/>
      <c r="K68" s="61"/>
      <c r="L68" s="55">
        <f t="shared" si="10"/>
        <v>608</v>
      </c>
      <c r="M68" s="53"/>
      <c r="N68" s="53"/>
      <c r="O68" s="55">
        <v>919.58</v>
      </c>
      <c r="P68" s="87">
        <f>(G68+N71+I68+L68+O68)</f>
        <v>2101.58</v>
      </c>
      <c r="Q68" s="88"/>
      <c r="R68" s="85">
        <f t="shared" si="12"/>
        <v>17898.42</v>
      </c>
      <c r="S68" s="54"/>
    </row>
    <row r="69" spans="1:19" ht="63" customHeight="1">
      <c r="A69" s="90" t="s">
        <v>124</v>
      </c>
      <c r="B69" s="91"/>
      <c r="C69" s="91"/>
      <c r="D69" s="91"/>
      <c r="E69" s="92"/>
      <c r="F69" s="69"/>
      <c r="G69" s="29"/>
      <c r="H69" s="29"/>
      <c r="I69" s="55">
        <f t="shared" si="9"/>
        <v>0</v>
      </c>
      <c r="J69" s="29"/>
      <c r="K69" s="29"/>
      <c r="L69" s="55">
        <f t="shared" si="10"/>
        <v>0</v>
      </c>
      <c r="M69" s="29"/>
      <c r="N69" s="29"/>
      <c r="O69" s="29"/>
      <c r="P69" s="87"/>
      <c r="Q69" s="88"/>
      <c r="R69" s="85"/>
      <c r="S69" s="36"/>
    </row>
    <row r="70" spans="1:19" ht="75" customHeight="1">
      <c r="A70" s="17">
        <v>49</v>
      </c>
      <c r="B70" s="77" t="s">
        <v>120</v>
      </c>
      <c r="C70" s="77" t="s">
        <v>109</v>
      </c>
      <c r="D70" s="77" t="s">
        <v>114</v>
      </c>
      <c r="E70" s="77" t="s">
        <v>49</v>
      </c>
      <c r="F70" s="81">
        <v>13000</v>
      </c>
      <c r="G70" s="55">
        <v>0</v>
      </c>
      <c r="H70" s="53"/>
      <c r="I70" s="55">
        <f>(F70*2.87%)</f>
        <v>373.1</v>
      </c>
      <c r="J70" s="53"/>
      <c r="K70" s="61"/>
      <c r="L70" s="55">
        <f>(F70*3.04%)</f>
        <v>395.2</v>
      </c>
      <c r="M70" s="53"/>
      <c r="N70" s="53"/>
      <c r="O70" s="55">
        <v>125</v>
      </c>
      <c r="P70" s="87">
        <f>(G70+N73+I70+L70+O70)</f>
        <v>893.3</v>
      </c>
      <c r="Q70" s="88"/>
      <c r="R70" s="85">
        <f>(F70-P70)</f>
        <v>12106.7</v>
      </c>
      <c r="S70" s="54"/>
    </row>
    <row r="71" spans="1:19" ht="64.5" customHeight="1">
      <c r="A71" s="52">
        <v>53</v>
      </c>
      <c r="B71" s="77" t="s">
        <v>125</v>
      </c>
      <c r="C71" s="77" t="s">
        <v>126</v>
      </c>
      <c r="D71" s="77" t="s">
        <v>127</v>
      </c>
      <c r="E71" s="77" t="s">
        <v>23</v>
      </c>
      <c r="F71" s="81">
        <v>13000</v>
      </c>
      <c r="G71" s="55">
        <v>0</v>
      </c>
      <c r="H71" s="53"/>
      <c r="I71" s="55">
        <f>(F71*2.87%)</f>
        <v>373.1</v>
      </c>
      <c r="J71" s="53"/>
      <c r="K71" s="61"/>
      <c r="L71" s="55">
        <f>(F71*3.04%)</f>
        <v>395.2</v>
      </c>
      <c r="M71" s="53"/>
      <c r="N71" s="53"/>
      <c r="O71" s="53">
        <v>25</v>
      </c>
      <c r="P71" s="87">
        <f>(G71+N72+I71+L71+O71)</f>
        <v>793.3</v>
      </c>
      <c r="Q71" s="88"/>
      <c r="R71" s="85">
        <f>(F71-P71)</f>
        <v>12206.7</v>
      </c>
      <c r="S71" s="36"/>
    </row>
    <row r="72" spans="1:19" ht="56.25" customHeight="1">
      <c r="A72" s="90" t="s">
        <v>128</v>
      </c>
      <c r="B72" s="91"/>
      <c r="C72" s="91"/>
      <c r="D72" s="91"/>
      <c r="E72" s="92"/>
      <c r="F72" s="69"/>
      <c r="G72" s="64"/>
      <c r="H72" s="62"/>
      <c r="I72" s="55"/>
      <c r="J72" s="62"/>
      <c r="K72" s="65"/>
      <c r="L72" s="55"/>
      <c r="M72" s="62"/>
      <c r="N72" s="62"/>
      <c r="O72" s="62"/>
      <c r="P72" s="87"/>
      <c r="Q72" s="88"/>
      <c r="R72" s="85"/>
      <c r="S72" s="66"/>
    </row>
    <row r="73" spans="1:19" ht="56.25" customHeight="1">
      <c r="A73" s="21">
        <v>54</v>
      </c>
      <c r="B73" s="76" t="s">
        <v>129</v>
      </c>
      <c r="C73" s="76" t="s">
        <v>130</v>
      </c>
      <c r="D73" s="76" t="s">
        <v>131</v>
      </c>
      <c r="E73" s="76" t="s">
        <v>49</v>
      </c>
      <c r="F73" s="82">
        <v>40000</v>
      </c>
      <c r="G73" s="29">
        <v>646.36</v>
      </c>
      <c r="H73" s="32"/>
      <c r="I73" s="55">
        <f>(F73*2.87%)</f>
        <v>1148</v>
      </c>
      <c r="J73" s="32"/>
      <c r="K73" s="32"/>
      <c r="L73" s="55">
        <f>(F73*3.04%)</f>
        <v>1216</v>
      </c>
      <c r="M73" s="32"/>
      <c r="N73" s="32"/>
      <c r="O73" s="84">
        <v>185</v>
      </c>
      <c r="P73" s="87">
        <f>(G73+N75+I73+L73+O73)</f>
        <v>3195.36</v>
      </c>
      <c r="Q73" s="88"/>
      <c r="R73" s="85">
        <f>(F73-P73)</f>
        <v>36804.64</v>
      </c>
      <c r="S73" s="37"/>
    </row>
    <row r="74" spans="1:19" ht="56.25" customHeight="1">
      <c r="A74" s="63">
        <v>55</v>
      </c>
      <c r="B74" s="77" t="s">
        <v>132</v>
      </c>
      <c r="C74" s="77" t="s">
        <v>130</v>
      </c>
      <c r="D74" s="77" t="s">
        <v>133</v>
      </c>
      <c r="E74" s="77" t="s">
        <v>23</v>
      </c>
      <c r="F74" s="81">
        <v>20000</v>
      </c>
      <c r="G74" s="53">
        <v>0</v>
      </c>
      <c r="H74" s="62"/>
      <c r="I74" s="55">
        <f>(F74*2.87%)</f>
        <v>574</v>
      </c>
      <c r="J74" s="62"/>
      <c r="K74" s="62"/>
      <c r="L74" s="55">
        <f>(F74*3.04%)</f>
        <v>608</v>
      </c>
      <c r="M74" s="62"/>
      <c r="N74" s="62"/>
      <c r="O74" s="55">
        <v>145</v>
      </c>
      <c r="P74" s="87">
        <f>(G74+N76+I74+L74+O74)</f>
        <v>1327</v>
      </c>
      <c r="Q74" s="88"/>
      <c r="R74" s="85">
        <f>(F74-P74)</f>
        <v>18673</v>
      </c>
      <c r="S74" s="66"/>
    </row>
    <row r="75" spans="1:19" ht="56.25" customHeight="1" thickBot="1">
      <c r="A75" s="63">
        <v>56</v>
      </c>
      <c r="B75" s="77" t="s">
        <v>134</v>
      </c>
      <c r="C75" s="77" t="s">
        <v>130</v>
      </c>
      <c r="D75" s="77" t="s">
        <v>133</v>
      </c>
      <c r="E75" s="77" t="s">
        <v>49</v>
      </c>
      <c r="F75" s="81">
        <v>20000</v>
      </c>
      <c r="G75" s="53">
        <v>0</v>
      </c>
      <c r="H75" s="62"/>
      <c r="I75" s="55">
        <f>(F75*2.87%)</f>
        <v>574</v>
      </c>
      <c r="J75" s="62"/>
      <c r="K75" s="62"/>
      <c r="L75" s="55">
        <f>(F75*3.04%)</f>
        <v>608</v>
      </c>
      <c r="M75" s="62"/>
      <c r="N75" s="62"/>
      <c r="O75" s="55">
        <v>125</v>
      </c>
      <c r="P75" s="87">
        <f>(G75+N77+I75+L75+O75)</f>
        <v>1307</v>
      </c>
      <c r="Q75" s="88"/>
      <c r="R75" s="85">
        <f>(F75-P75)</f>
        <v>18693</v>
      </c>
      <c r="S75" s="66"/>
    </row>
    <row r="76" spans="1:19" ht="56.25" customHeight="1">
      <c r="A76" s="22"/>
      <c r="B76" s="11" t="s">
        <v>25</v>
      </c>
      <c r="C76" s="11"/>
      <c r="D76" s="11"/>
      <c r="E76" s="13"/>
      <c r="F76" s="83">
        <v>1226018.2</v>
      </c>
      <c r="G76" s="31"/>
      <c r="H76" s="31"/>
      <c r="I76" s="31"/>
      <c r="J76" s="31"/>
      <c r="K76" s="31"/>
      <c r="L76" s="31"/>
      <c r="M76" s="31"/>
      <c r="N76" s="31"/>
      <c r="O76" s="31"/>
      <c r="P76" s="126"/>
      <c r="Q76" s="127"/>
      <c r="R76" s="31"/>
      <c r="S76" s="38"/>
    </row>
    <row r="77" spans="1:19" ht="56.25" customHeight="1" thickBot="1">
      <c r="A77" s="23"/>
      <c r="B77" s="12"/>
      <c r="C77" s="12"/>
      <c r="D77" s="12"/>
      <c r="E77" s="14"/>
      <c r="F77" s="15"/>
      <c r="G77" s="33"/>
      <c r="H77" s="33"/>
      <c r="I77" s="33"/>
      <c r="J77" s="33"/>
      <c r="K77" s="34"/>
      <c r="L77" s="33"/>
      <c r="M77" s="33"/>
      <c r="N77" s="33"/>
      <c r="O77" s="33"/>
      <c r="P77" s="124"/>
      <c r="Q77" s="125"/>
      <c r="R77" s="33"/>
      <c r="S77" s="39"/>
    </row>
    <row r="78" spans="1:19" ht="56.25" customHeight="1">
      <c r="A78" s="4"/>
      <c r="B78" s="4"/>
      <c r="C78" s="4"/>
      <c r="D78" s="4"/>
      <c r="E78" s="4"/>
      <c r="F78" s="4"/>
      <c r="G78" s="4"/>
      <c r="H78" s="4"/>
      <c r="I78" s="45"/>
      <c r="J78" s="45"/>
      <c r="K78" s="46"/>
      <c r="L78" s="45"/>
      <c r="M78" s="4"/>
      <c r="N78" s="4"/>
      <c r="O78" s="45"/>
      <c r="P78" s="45"/>
      <c r="Q78" s="45"/>
      <c r="R78" s="45"/>
      <c r="S78" s="45"/>
    </row>
    <row r="79" spans="1:19" ht="56.25" customHeight="1">
      <c r="A79" s="4" t="s">
        <v>1</v>
      </c>
      <c r="B79" s="9"/>
      <c r="C79" s="9"/>
      <c r="D79" s="3"/>
      <c r="E79" s="3"/>
      <c r="F79" s="3"/>
      <c r="G79" s="3"/>
      <c r="H79" s="3"/>
      <c r="I79" s="5"/>
      <c r="J79" s="5"/>
      <c r="K79" s="10"/>
      <c r="L79" s="5"/>
      <c r="M79" s="3"/>
      <c r="N79" s="3"/>
      <c r="O79" s="5"/>
      <c r="P79" s="5"/>
      <c r="Q79" s="5"/>
      <c r="R79" s="5"/>
      <c r="S79" s="5"/>
    </row>
    <row r="80" spans="1:19" ht="56.25" customHeight="1">
      <c r="A80" s="3" t="s">
        <v>11</v>
      </c>
      <c r="B80" s="9"/>
      <c r="C80" s="9"/>
      <c r="D80" s="3"/>
      <c r="E80" s="3"/>
      <c r="F80" s="3"/>
      <c r="G80" s="3"/>
      <c r="H80" s="3"/>
      <c r="I80" s="5"/>
      <c r="J80" s="5"/>
      <c r="K80" s="3"/>
      <c r="L80" s="5"/>
      <c r="M80" s="5"/>
      <c r="N80" s="5"/>
      <c r="O80" s="5"/>
      <c r="P80" s="5"/>
      <c r="Q80" s="5"/>
      <c r="R80" s="5"/>
      <c r="S80" s="5"/>
    </row>
    <row r="81" spans="1:19" ht="56.25" customHeight="1">
      <c r="A81" s="3" t="s">
        <v>13</v>
      </c>
      <c r="B81" s="9"/>
      <c r="C81" s="9"/>
      <c r="D81" s="3"/>
      <c r="E81" s="3"/>
      <c r="F81" s="3"/>
      <c r="G81" s="3"/>
      <c r="H81" s="3"/>
      <c r="I81" s="5"/>
      <c r="J81" s="5"/>
      <c r="K81" s="3"/>
      <c r="L81" s="5"/>
      <c r="M81" s="5"/>
      <c r="N81" s="5"/>
      <c r="O81" s="5"/>
      <c r="P81" s="5"/>
      <c r="Q81" s="5"/>
      <c r="R81" s="5"/>
      <c r="S81" s="5"/>
    </row>
    <row r="82" spans="1:19" ht="56.25" customHeight="1">
      <c r="A82" s="3" t="s">
        <v>12</v>
      </c>
      <c r="B82" s="9"/>
      <c r="C82" s="9"/>
      <c r="D82" s="3"/>
      <c r="E82" s="3"/>
      <c r="F82" s="3"/>
      <c r="G82" s="3"/>
      <c r="H82" s="3"/>
      <c r="I82" s="5"/>
      <c r="J82" s="5"/>
      <c r="K82" s="3"/>
      <c r="L82" s="5"/>
      <c r="M82" s="5"/>
      <c r="N82" s="5"/>
      <c r="O82" s="5"/>
      <c r="P82" s="5"/>
      <c r="Q82" s="5"/>
      <c r="R82" s="5"/>
      <c r="S82" s="5"/>
    </row>
    <row r="83" spans="1:19" ht="56.25" customHeight="1">
      <c r="A83" s="3" t="s">
        <v>14</v>
      </c>
      <c r="B83" s="9"/>
      <c r="C83" s="9"/>
      <c r="D83" s="3"/>
      <c r="E83" s="3"/>
      <c r="F83" s="3"/>
      <c r="G83" s="3"/>
      <c r="H83" s="3"/>
      <c r="I83" s="5"/>
      <c r="J83" s="5"/>
      <c r="K83" s="3"/>
      <c r="L83" s="5"/>
      <c r="M83" s="5"/>
      <c r="N83" s="5"/>
      <c r="O83" s="5"/>
      <c r="P83" s="5"/>
      <c r="Q83" s="5"/>
      <c r="R83" s="5"/>
      <c r="S83" s="5"/>
    </row>
    <row r="84" spans="1:19" ht="56.25" customHeight="1">
      <c r="A84" s="89" t="s">
        <v>26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5"/>
      <c r="M84" s="5"/>
      <c r="N84" s="5"/>
      <c r="O84" s="5"/>
      <c r="P84" s="5"/>
      <c r="Q84" s="5"/>
      <c r="R84" s="5"/>
      <c r="S84" s="5"/>
    </row>
    <row r="85" spans="1:19" ht="56.2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5"/>
      <c r="M85" s="5"/>
      <c r="N85" s="5"/>
      <c r="O85" s="5"/>
      <c r="P85" s="5"/>
      <c r="Q85" s="5"/>
      <c r="R85" s="5"/>
      <c r="S85" s="5"/>
    </row>
    <row r="86" spans="1:19" ht="56.25" customHeight="1">
      <c r="A86" s="3"/>
      <c r="B86" s="9"/>
      <c r="C86" s="9"/>
      <c r="D86" s="3"/>
      <c r="E86" s="3"/>
      <c r="F86" s="3"/>
      <c r="G86" s="3"/>
      <c r="H86" s="3"/>
      <c r="I86" s="5"/>
      <c r="J86" s="5"/>
      <c r="K86" s="3"/>
      <c r="L86" s="5"/>
      <c r="M86" s="5"/>
      <c r="N86" s="5"/>
      <c r="O86" s="5"/>
      <c r="P86" s="5"/>
      <c r="Q86" s="5"/>
      <c r="R86" s="5"/>
      <c r="S86" s="5"/>
    </row>
    <row r="87" spans="1:19" ht="56.25" customHeight="1">
      <c r="A87" s="3"/>
      <c r="B87" s="9"/>
      <c r="C87" s="9"/>
      <c r="D87" s="3"/>
      <c r="E87" s="3"/>
      <c r="F87" s="3"/>
      <c r="G87" s="3"/>
      <c r="H87" s="3"/>
      <c r="I87" s="5"/>
      <c r="J87" s="5"/>
      <c r="K87" s="3"/>
      <c r="L87" s="5"/>
      <c r="M87" s="5"/>
      <c r="N87" s="5"/>
      <c r="O87" s="5"/>
      <c r="P87" s="5"/>
      <c r="Q87" s="5"/>
      <c r="R87" s="5"/>
      <c r="S87" s="5"/>
    </row>
    <row r="88" spans="1:19" ht="56.25" customHeight="1">
      <c r="A88" s="4"/>
      <c r="B88" s="9"/>
      <c r="C88" s="9"/>
      <c r="D88" s="3"/>
      <c r="E88" s="3"/>
      <c r="F88" s="3"/>
      <c r="G88" s="3"/>
      <c r="H88" s="3"/>
      <c r="I88" s="5"/>
      <c r="J88" s="5"/>
      <c r="K88" s="3"/>
      <c r="L88" s="5"/>
      <c r="M88" s="3"/>
      <c r="N88" s="3"/>
      <c r="O88" s="5"/>
      <c r="P88" s="5"/>
      <c r="Q88" s="5"/>
      <c r="R88" s="5"/>
      <c r="S88" s="5"/>
    </row>
    <row r="89" spans="1:19" ht="56.25" customHeight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</row>
    <row r="90" spans="1:19" ht="56.2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1:19" ht="56.25" customHeigh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1:19" ht="56.25" customHeight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1:19" ht="56.25" customHeight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1:19" ht="56.25" customHeight="1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1:19" ht="56.25" customHeight="1">
      <c r="A95" s="24"/>
      <c r="B95" s="7"/>
      <c r="C95" s="7"/>
      <c r="D95" s="7"/>
      <c r="E95" s="7"/>
      <c r="F95" s="7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56.25" customHeight="1">
      <c r="A96" s="24"/>
      <c r="B96" s="7"/>
      <c r="C96" s="7"/>
      <c r="D96" s="7"/>
      <c r="E96" s="7"/>
      <c r="F96" s="7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56.25" customHeight="1">
      <c r="A97" s="24"/>
      <c r="B97" s="7"/>
      <c r="C97" s="7"/>
      <c r="D97" s="7"/>
      <c r="E97" s="7"/>
      <c r="F97" s="7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ht="56.25" customHeight="1">
      <c r="A98" s="24"/>
      <c r="B98" s="7"/>
      <c r="C98" s="7"/>
      <c r="D98" s="7"/>
      <c r="E98" s="7"/>
      <c r="F98" s="7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56.25" customHeight="1">
      <c r="A99" s="24"/>
      <c r="B99" s="7"/>
      <c r="C99" s="7"/>
      <c r="D99" s="7"/>
      <c r="E99" s="7"/>
      <c r="F99" s="7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ht="56.25" customHeight="1">
      <c r="A100" s="24"/>
      <c r="B100" s="7"/>
      <c r="C100" s="7"/>
      <c r="D100" s="7"/>
      <c r="E100" s="7"/>
      <c r="F100" s="7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56.25" customHeight="1">
      <c r="A101" s="24"/>
      <c r="B101" s="7"/>
      <c r="C101" s="7"/>
      <c r="D101" s="7"/>
      <c r="E101" s="7"/>
      <c r="F101" s="7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56.25" customHeight="1">
      <c r="A102" s="24"/>
      <c r="B102" s="7"/>
      <c r="C102" s="7"/>
      <c r="D102" s="7"/>
      <c r="E102" s="7"/>
      <c r="F102" s="7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56.25" customHeight="1">
      <c r="A103" s="24"/>
      <c r="B103" s="7"/>
      <c r="C103" s="7"/>
      <c r="D103" s="7"/>
      <c r="E103" s="7"/>
      <c r="F103" s="7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56.25" customHeight="1">
      <c r="A104" s="24"/>
      <c r="B104" s="7"/>
      <c r="C104" s="7"/>
      <c r="D104" s="7"/>
      <c r="E104" s="7"/>
      <c r="F104" s="7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56.25" customHeight="1">
      <c r="A105" s="24"/>
      <c r="B105" s="7"/>
      <c r="C105" s="7"/>
      <c r="D105" s="7"/>
      <c r="E105" s="7"/>
      <c r="F105" s="7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56.25" customHeight="1">
      <c r="A106" s="24"/>
      <c r="B106" s="7"/>
      <c r="C106" s="7"/>
      <c r="D106" s="7"/>
      <c r="E106" s="7"/>
      <c r="F106" s="7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ht="56.25" customHeight="1"/>
    <row r="108" ht="56.25" customHeight="1"/>
    <row r="109" ht="56.25" customHeight="1"/>
    <row r="110" ht="56.25" customHeight="1"/>
    <row r="111" ht="56.25" customHeight="1"/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 thickBot="1"/>
    <row r="126" ht="56.25" customHeight="1">
      <c r="A126" s="25"/>
    </row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</sheetData>
  <sheetProtection/>
  <mergeCells count="99">
    <mergeCell ref="P66:Q66"/>
    <mergeCell ref="P74:Q74"/>
    <mergeCell ref="P75:Q75"/>
    <mergeCell ref="P77:Q77"/>
    <mergeCell ref="P76:Q76"/>
    <mergeCell ref="P68:Q68"/>
    <mergeCell ref="P69:Q69"/>
    <mergeCell ref="P71:Q71"/>
    <mergeCell ref="P73:Q73"/>
    <mergeCell ref="P72:Q72"/>
    <mergeCell ref="P57:Q57"/>
    <mergeCell ref="P58:Q58"/>
    <mergeCell ref="P59:Q59"/>
    <mergeCell ref="P67:Q67"/>
    <mergeCell ref="P60:Q60"/>
    <mergeCell ref="P61:Q61"/>
    <mergeCell ref="P62:Q62"/>
    <mergeCell ref="P63:Q63"/>
    <mergeCell ref="P64:Q64"/>
    <mergeCell ref="P65:Q65"/>
    <mergeCell ref="A93:S93"/>
    <mergeCell ref="R12:R14"/>
    <mergeCell ref="S12:S14"/>
    <mergeCell ref="O13:O14"/>
    <mergeCell ref="A85:K85"/>
    <mergeCell ref="A31:E31"/>
    <mergeCell ref="A51:E51"/>
    <mergeCell ref="P21:Q21"/>
    <mergeCell ref="P22:Q22"/>
    <mergeCell ref="P24:Q24"/>
    <mergeCell ref="P12:Q12"/>
    <mergeCell ref="A60:E60"/>
    <mergeCell ref="L13:M13"/>
    <mergeCell ref="A58:E58"/>
    <mergeCell ref="B19:F19"/>
    <mergeCell ref="A21:F21"/>
    <mergeCell ref="B15:F15"/>
    <mergeCell ref="P51:Q51"/>
    <mergeCell ref="P52:Q52"/>
    <mergeCell ref="P53:Q53"/>
    <mergeCell ref="A89:S89"/>
    <mergeCell ref="A6:S6"/>
    <mergeCell ref="H12:H14"/>
    <mergeCell ref="B12:B14"/>
    <mergeCell ref="A12:A14"/>
    <mergeCell ref="A7:S7"/>
    <mergeCell ref="I13:J13"/>
    <mergeCell ref="I12:O12"/>
    <mergeCell ref="A9:S9"/>
    <mergeCell ref="P20:Q20"/>
    <mergeCell ref="A94:S94"/>
    <mergeCell ref="A90:S90"/>
    <mergeCell ref="A92:S92"/>
    <mergeCell ref="A91:S91"/>
    <mergeCell ref="F12:F14"/>
    <mergeCell ref="G12:G14"/>
    <mergeCell ref="N13:N14"/>
    <mergeCell ref="K13:K14"/>
    <mergeCell ref="L14:M14"/>
    <mergeCell ref="P19:Q19"/>
    <mergeCell ref="P30:Q30"/>
    <mergeCell ref="I14:J14"/>
    <mergeCell ref="P13:Q14"/>
    <mergeCell ref="P16:Q16"/>
    <mergeCell ref="P17:Q17"/>
    <mergeCell ref="P18:Q18"/>
    <mergeCell ref="P23:Q23"/>
    <mergeCell ref="P32:Q32"/>
    <mergeCell ref="P31:Q31"/>
    <mergeCell ref="P33:Q33"/>
    <mergeCell ref="P34:Q34"/>
    <mergeCell ref="P35:Q35"/>
    <mergeCell ref="P25:Q25"/>
    <mergeCell ref="P26:Q26"/>
    <mergeCell ref="P27:Q27"/>
    <mergeCell ref="P28:Q28"/>
    <mergeCell ref="P29:Q29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70:Q70"/>
    <mergeCell ref="A84:K84"/>
    <mergeCell ref="A72:E72"/>
    <mergeCell ref="A69:E69"/>
    <mergeCell ref="P48:Q48"/>
    <mergeCell ref="P49:Q49"/>
    <mergeCell ref="P50:Q50"/>
    <mergeCell ref="P54:Q54"/>
    <mergeCell ref="P55:Q55"/>
    <mergeCell ref="P56:Q5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2013-07-01T18:46:22Z</dcterms:modified>
  <cp:category/>
  <cp:version/>
  <cp:contentType/>
  <cp:contentStatus/>
</cp:coreProperties>
</file>