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5" windowWidth="15060" windowHeight="8160" firstSheet="1" activeTab="1"/>
  </bookViews>
  <sheets>
    <sheet name="Settings" sheetId="4" state="hidden" r:id="rId1"/>
    <sheet name="cotizacion" sheetId="1" r:id="rId2"/>
  </sheets>
  <definedNames>
    <definedName name="_xlnm.Print_Area" localSheetId="1">cotizacion!$A$1:$K$54</definedName>
    <definedName name="formadepago">Settings!$A$40:$A$44</definedName>
  </definedNames>
  <calcPr calcId="124519"/>
</workbook>
</file>

<file path=xl/calcChain.xml><?xml version="1.0" encoding="utf-8"?>
<calcChain xmlns="http://schemas.openxmlformats.org/spreadsheetml/2006/main">
  <c r="J34" i="1"/>
  <c r="J32"/>
  <c r="J30"/>
  <c r="J28"/>
  <c r="J26"/>
  <c r="J24"/>
  <c r="J22"/>
  <c r="J20"/>
  <c r="J18"/>
  <c r="J16"/>
  <c r="A54"/>
  <c r="A53"/>
  <c r="A2"/>
  <c r="L2"/>
  <c r="A1"/>
  <c r="I5"/>
  <c r="J37"/>
  <c r="J35" l="1"/>
  <c r="K38" s="1"/>
  <c r="J40" l="1"/>
  <c r="K40"/>
  <c r="J38"/>
  <c r="K41"/>
  <c r="J41" s="1"/>
</calcChain>
</file>

<file path=xl/sharedStrings.xml><?xml version="1.0" encoding="utf-8"?>
<sst xmlns="http://schemas.openxmlformats.org/spreadsheetml/2006/main" count="91" uniqueCount="88">
  <si>
    <t>Subtotal</t>
  </si>
  <si>
    <t>Total</t>
  </si>
  <si>
    <t>Settings</t>
  </si>
  <si>
    <t>Company Details</t>
  </si>
  <si>
    <t>Company Name</t>
  </si>
  <si>
    <t>Enable</t>
  </si>
  <si>
    <t>Company Slogan (Optional)</t>
  </si>
  <si>
    <t>Company Address</t>
  </si>
  <si>
    <t>Building/House Number</t>
  </si>
  <si>
    <t>Street</t>
  </si>
  <si>
    <t>Town/City</t>
  </si>
  <si>
    <t>County/Province</t>
  </si>
  <si>
    <t>(Optional)</t>
  </si>
  <si>
    <t>State/Province</t>
  </si>
  <si>
    <t>ZIP/Postal Code</t>
  </si>
  <si>
    <t>Tel.</t>
  </si>
  <si>
    <t>E-mail</t>
  </si>
  <si>
    <t>Person/Department to contact</t>
  </si>
  <si>
    <t>Contact Tel. Number</t>
  </si>
  <si>
    <t>Country Specific Settings</t>
  </si>
  <si>
    <t>Select Relevant</t>
  </si>
  <si>
    <t>Currency Symbol</t>
  </si>
  <si>
    <t>$</t>
  </si>
  <si>
    <t>Color Scheme</t>
  </si>
  <si>
    <t>Design Picker</t>
  </si>
  <si>
    <t>Soluciones Mixtas &amp; Suministros</t>
  </si>
  <si>
    <t>El Millon</t>
  </si>
  <si>
    <t>D.N.</t>
  </si>
  <si>
    <t>Republica Dominicana</t>
  </si>
  <si>
    <t>Sales Tax</t>
  </si>
  <si>
    <t>Green</t>
  </si>
  <si>
    <t>SoluMix</t>
  </si>
  <si>
    <t>Cotizacion</t>
  </si>
  <si>
    <t>Fecha</t>
  </si>
  <si>
    <t>Valida hasta</t>
  </si>
  <si>
    <t>Cotizacion no.</t>
  </si>
  <si>
    <t>Forma de pago</t>
  </si>
  <si>
    <t>De Contado</t>
  </si>
  <si>
    <t>Credito 30 dias</t>
  </si>
  <si>
    <t>Credito 60 dias</t>
  </si>
  <si>
    <t>50%-50%</t>
  </si>
  <si>
    <t>70%-30%</t>
  </si>
  <si>
    <t>Formula formadepago</t>
  </si>
  <si>
    <t>Sto. Dgo.</t>
  </si>
  <si>
    <t>Cliente</t>
  </si>
  <si>
    <t>Datos del Proyecto</t>
  </si>
  <si>
    <t>ITBIS</t>
  </si>
  <si>
    <t>Total Impuestos</t>
  </si>
  <si>
    <t>Esta cotización no representa ningún compromiso por parte de SoluMix y solo es válida por los artículos que aquí se describen .</t>
  </si>
  <si>
    <t>Favor realizar el pago o transferencia a nombre de Solumix SRL.</t>
  </si>
  <si>
    <t xml:space="preserve">Por favor confirme la aceptación de esta cotización con la firma y sello </t>
  </si>
  <si>
    <t>Gracias por su solicitud!</t>
  </si>
  <si>
    <t>Descripcion</t>
  </si>
  <si>
    <t>Total RD$</t>
  </si>
  <si>
    <t>Notas y Comentarios</t>
  </si>
  <si>
    <t>Disable</t>
  </si>
  <si>
    <t>Firma</t>
  </si>
  <si>
    <t>Por SoluMix</t>
  </si>
  <si>
    <t>Total neto</t>
  </si>
  <si>
    <t>solumixrd@gmail.com; ventassolumixrd@gmail.com</t>
  </si>
  <si>
    <t>Nuestro compromiso de entrega inicia con la recepción de la Orden de Compra firmada</t>
  </si>
  <si>
    <t>y sellada y la autorizacion de la prueba de color si es necesaria.</t>
  </si>
  <si>
    <t>Descuento $</t>
  </si>
  <si>
    <t>RNC.131765254</t>
  </si>
  <si>
    <t>Redes</t>
  </si>
  <si>
    <t>@solumixrd</t>
  </si>
  <si>
    <t>C/Paseo de los locutores No.104 B</t>
  </si>
  <si>
    <t>809-699-2229</t>
  </si>
  <si>
    <t>al 809-699-2229</t>
  </si>
  <si>
    <t>Si tiene alguna duda o consulta puede contactarnos al 809-699-2229</t>
  </si>
  <si>
    <t>Precio Unit.</t>
  </si>
  <si>
    <t>Cantidad</t>
  </si>
  <si>
    <t>Paola Villar</t>
  </si>
  <si>
    <t xml:space="preserve">Atencion.  </t>
  </si>
  <si>
    <t>Depto. De Compras y Contrataciones</t>
  </si>
  <si>
    <t>Acuario Nacional</t>
  </si>
  <si>
    <t>Brochoures a Full color tiro y retiro en Satinado 100 a 8.5x 11, Doblados</t>
  </si>
  <si>
    <t>Cartas Compromiso Full color en satinado 100 a 8.5x5.5</t>
  </si>
  <si>
    <t>Formularios de encuesta para Visitas Coordinadas a 8.5x5.5 a full color tiro y retiro en Bond 24</t>
  </si>
  <si>
    <t>Formularios de encuesta para Visitas no Guiadas a 8.5x5.5 a full color tiro y retiro en Bond 24</t>
  </si>
  <si>
    <t>Formularios de encuesta Actividades de Capacitacion a 8.5x5.5 a full color tiro y retiro en Bond 24</t>
  </si>
  <si>
    <t>Formularios de encuesta Actividades de Labor Social Estudianti la 8.5x5.5 a Full color tiro y retiro en Bond 24</t>
  </si>
  <si>
    <t>Formularios Solicitud de Servicio  a 8.5x11 a full color tiro y retiro en Bond 24</t>
  </si>
  <si>
    <t>Formularios Solicitud de Actividades  a 8.5x11 a full color tiro y retiro en Bond 24</t>
  </si>
  <si>
    <t>ACUARIONACINAL-DAF-CM-2018-0023</t>
  </si>
  <si>
    <t>Formularios de encuesta satisfaccion en trabajos de investigacion a 8.5x5.5 a full color tiro y retiro en Bond 24</t>
  </si>
  <si>
    <t>Formulario para Buzon de Quejas a full color a 8.5x5.5 en Bond 24</t>
  </si>
  <si>
    <t>**Entrega 7 dias despues de aprobacion cada arte</t>
  </si>
</sst>
</file>

<file path=xl/styles.xml><?xml version="1.0" encoding="utf-8"?>
<styleSheet xmlns="http://schemas.openxmlformats.org/spreadsheetml/2006/main">
  <numFmts count="5">
    <numFmt numFmtId="164" formatCode="_-* #,##0.00_-;\-* #,##0.00_-;_-* &quot;-&quot;??_-;_-@_-"/>
    <numFmt numFmtId="165" formatCode="%* #,##0.00_);"/>
    <numFmt numFmtId="166" formatCode="[$-1C0A]d&quot; de &quot;mmmm&quot; de &quot;yyyy;@"/>
    <numFmt numFmtId="167" formatCode="_([$RD$-1C0A]* #,##0.00_);_([$RD$-1C0A]* \(#,##0.00\);_([$RD$-1C0A]* &quot;-&quot;??_);_(@_)"/>
    <numFmt numFmtId="168" formatCode="_-* #,##0.00_-;\-* #,##0.00_-;_-* &quot;-&quot;??_-;_-@"/>
  </numFmts>
  <fonts count="30">
    <font>
      <sz val="10"/>
      <name val="Arial"/>
    </font>
    <font>
      <sz val="8"/>
      <name val="Arial"/>
      <family val="2"/>
    </font>
    <font>
      <b/>
      <sz val="24"/>
      <color indexed="18"/>
      <name val="Arial"/>
      <family val="2"/>
    </font>
    <font>
      <sz val="8"/>
      <color indexed="18"/>
      <name val="Arial"/>
      <family val="2"/>
    </font>
    <font>
      <b/>
      <sz val="9"/>
      <color indexed="9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.5"/>
      <color indexed="55"/>
      <name val="Arial"/>
      <family val="2"/>
    </font>
    <font>
      <sz val="9"/>
      <name val="Arial"/>
      <family val="2"/>
    </font>
    <font>
      <sz val="8"/>
      <color indexed="55"/>
      <name val="Arial"/>
      <family val="2"/>
    </font>
    <font>
      <sz val="12"/>
      <name val="Arial"/>
      <family val="2"/>
    </font>
    <font>
      <sz val="28"/>
      <color indexed="18"/>
      <name val="Arial"/>
      <family val="2"/>
    </font>
    <font>
      <b/>
      <sz val="14"/>
      <color indexed="9"/>
      <name val="Arial"/>
      <family val="2"/>
    </font>
    <font>
      <sz val="10"/>
      <color indexed="2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b/>
      <sz val="10"/>
      <color indexed="18"/>
      <name val="Arial"/>
      <family val="2"/>
    </font>
    <font>
      <b/>
      <sz val="32"/>
      <color indexed="18"/>
      <name val="Arial"/>
      <family val="2"/>
    </font>
    <font>
      <sz val="8"/>
      <color rgb="FFFF0000"/>
      <name val="Calibri"/>
      <family val="2"/>
      <scheme val="minor"/>
    </font>
    <font>
      <sz val="24"/>
      <color theme="1" tint="0.499984740745262"/>
      <name val="Aharoni"/>
      <charset val="177"/>
    </font>
    <font>
      <sz val="10"/>
      <color theme="0"/>
      <name val="Arial"/>
      <family val="2"/>
    </font>
    <font>
      <b/>
      <sz val="11"/>
      <color rgb="FFFF0000"/>
      <name val="Arial"/>
      <family val="2"/>
    </font>
    <font>
      <b/>
      <sz val="10"/>
      <color rgb="FFFF0000"/>
      <name val="Arial"/>
      <family val="2"/>
    </font>
    <font>
      <b/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34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medium">
        <color indexed="64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/>
      <right/>
      <top/>
      <bottom style="hair">
        <color indexed="18"/>
      </bottom>
      <diagonal/>
    </border>
    <border>
      <left/>
      <right/>
      <top style="thin">
        <color indexed="9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B2B2B2"/>
      </right>
      <top/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49">
    <xf numFmtId="0" fontId="0" fillId="0" borderId="0" xfId="0"/>
    <xf numFmtId="0" fontId="0" fillId="0" borderId="0" xfId="0" applyFill="1" applyBorder="1"/>
    <xf numFmtId="0" fontId="7" fillId="0" borderId="0" xfId="0" applyFont="1" applyFill="1" applyBorder="1"/>
    <xf numFmtId="0" fontId="11" fillId="0" borderId="0" xfId="0" applyFont="1" applyFill="1" applyBorder="1" applyAlignment="1">
      <alignment vertical="center"/>
    </xf>
    <xf numFmtId="0" fontId="7" fillId="0" borderId="0" xfId="0" applyFont="1" applyFill="1" applyBorder="1" applyAlignment="1"/>
    <xf numFmtId="0" fontId="10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 applyProtection="1">
      <protection hidden="1"/>
    </xf>
    <xf numFmtId="0" fontId="10" fillId="0" borderId="0" xfId="0" applyFont="1" applyFill="1" applyBorder="1"/>
    <xf numFmtId="0" fontId="10" fillId="0" borderId="0" xfId="0" applyFont="1" applyFill="1" applyBorder="1" applyAlignment="1" applyProtection="1">
      <protection hidden="1"/>
    </xf>
    <xf numFmtId="0" fontId="11" fillId="0" borderId="0" xfId="0" applyFont="1" applyFill="1" applyBorder="1" applyAlignment="1">
      <alignment horizontal="center"/>
    </xf>
    <xf numFmtId="0" fontId="16" fillId="0" borderId="0" xfId="0" applyFont="1"/>
    <xf numFmtId="0" fontId="17" fillId="2" borderId="0" xfId="0" applyFont="1" applyFill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17" fillId="2" borderId="0" xfId="0" applyFont="1" applyFill="1" applyAlignment="1">
      <alignment horizontal="left" vertical="center"/>
    </xf>
    <xf numFmtId="0" fontId="17" fillId="2" borderId="0" xfId="0" applyFont="1" applyFill="1" applyAlignment="1">
      <alignment vertical="center"/>
    </xf>
    <xf numFmtId="49" fontId="0" fillId="0" borderId="0" xfId="0" applyNumberForma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 indent="1"/>
    </xf>
    <xf numFmtId="0" fontId="7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left" vertical="center" indent="1"/>
    </xf>
    <xf numFmtId="0" fontId="14" fillId="0" borderId="0" xfId="0" applyFont="1" applyFill="1" applyBorder="1"/>
    <xf numFmtId="0" fontId="14" fillId="0" borderId="0" xfId="0" applyFont="1" applyFill="1" applyBorder="1" applyAlignment="1"/>
    <xf numFmtId="2" fontId="10" fillId="3" borderId="0" xfId="0" applyNumberFormat="1" applyFont="1" applyFill="1" applyBorder="1" applyAlignment="1">
      <alignment horizontal="left" vertical="center" indent="1"/>
    </xf>
    <xf numFmtId="164" fontId="13" fillId="3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 indent="1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24" fillId="0" borderId="0" xfId="0" applyFont="1" applyFill="1" applyBorder="1" applyAlignment="1">
      <alignment horizontal="center" wrapText="1"/>
    </xf>
    <xf numFmtId="0" fontId="25" fillId="0" borderId="0" xfId="0" applyFont="1" applyFill="1" applyBorder="1" applyAlignment="1">
      <alignment vertical="center"/>
    </xf>
    <xf numFmtId="164" fontId="6" fillId="0" borderId="8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left" vertical="center" indent="1"/>
    </xf>
    <xf numFmtId="0" fontId="22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 indent="1"/>
    </xf>
    <xf numFmtId="0" fontId="5" fillId="0" borderId="0" xfId="0" applyFont="1" applyFill="1" applyBorder="1" applyAlignment="1">
      <alignment horizontal="left" vertical="center" indent="1"/>
    </xf>
    <xf numFmtId="0" fontId="5" fillId="5" borderId="9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6" fillId="0" borderId="23" xfId="0" applyFont="1" applyBorder="1" applyAlignment="1">
      <alignment horizontal="center"/>
    </xf>
    <xf numFmtId="167" fontId="7" fillId="0" borderId="23" xfId="0" applyNumberFormat="1" applyFont="1" applyBorder="1" applyAlignment="1">
      <alignment vertical="center"/>
    </xf>
    <xf numFmtId="0" fontId="28" fillId="0" borderId="23" xfId="0" applyFont="1" applyBorder="1" applyAlignment="1">
      <alignment horizontal="center"/>
    </xf>
    <xf numFmtId="164" fontId="6" fillId="0" borderId="7" xfId="0" applyNumberFormat="1" applyFont="1" applyFill="1" applyBorder="1" applyAlignment="1">
      <alignment vertical="center"/>
    </xf>
    <xf numFmtId="0" fontId="7" fillId="0" borderId="3" xfId="0" applyFont="1" applyBorder="1" applyAlignment="1">
      <alignment horizontal="left" vertical="center" indent="1"/>
    </xf>
    <xf numFmtId="0" fontId="0" fillId="0" borderId="8" xfId="0" applyBorder="1" applyAlignment="1">
      <alignment horizontal="left" vertical="center" indent="1"/>
    </xf>
    <xf numFmtId="0" fontId="17" fillId="2" borderId="0" xfId="0" applyFont="1" applyFill="1" applyAlignment="1">
      <alignment horizontal="left" vertical="center"/>
    </xf>
    <xf numFmtId="0" fontId="18" fillId="0" borderId="11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 indent="1"/>
    </xf>
    <xf numFmtId="49" fontId="7" fillId="0" borderId="3" xfId="0" applyNumberFormat="1" applyFont="1" applyBorder="1" applyAlignment="1">
      <alignment horizontal="left" vertical="center" indent="1"/>
    </xf>
    <xf numFmtId="49" fontId="0" fillId="0" borderId="8" xfId="0" applyNumberFormat="1" applyBorder="1" applyAlignment="1">
      <alignment horizontal="left" vertical="center" indent="1"/>
    </xf>
    <xf numFmtId="49" fontId="0" fillId="0" borderId="3" xfId="0" applyNumberFormat="1" applyBorder="1" applyAlignment="1">
      <alignment horizontal="left" vertical="center" indent="1"/>
    </xf>
    <xf numFmtId="49" fontId="8" fillId="0" borderId="3" xfId="1" applyNumberFormat="1" applyBorder="1" applyAlignment="1" applyProtection="1">
      <alignment horizontal="left" vertical="center" indent="1"/>
    </xf>
    <xf numFmtId="0" fontId="0" fillId="0" borderId="0" xfId="0" applyFill="1" applyBorder="1" applyAlignment="1">
      <alignment horizontal="center" vertical="center"/>
    </xf>
    <xf numFmtId="0" fontId="20" fillId="0" borderId="17" xfId="0" applyFont="1" applyFill="1" applyBorder="1" applyAlignment="1">
      <alignment horizontal="left" vertical="center" indent="1"/>
    </xf>
    <xf numFmtId="0" fontId="1" fillId="0" borderId="18" xfId="0" applyFont="1" applyFill="1" applyBorder="1" applyAlignment="1">
      <alignment horizontal="left" vertical="center" indent="1"/>
    </xf>
    <xf numFmtId="0" fontId="1" fillId="0" borderId="19" xfId="0" applyFont="1" applyFill="1" applyBorder="1" applyAlignment="1">
      <alignment horizontal="left" vertical="center" indent="1"/>
    </xf>
    <xf numFmtId="0" fontId="1" fillId="0" borderId="11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12" xfId="0" applyFont="1" applyFill="1" applyBorder="1" applyAlignment="1">
      <alignment vertical="center"/>
    </xf>
    <xf numFmtId="2" fontId="21" fillId="0" borderId="17" xfId="0" applyNumberFormat="1" applyFont="1" applyFill="1" applyBorder="1" applyAlignment="1">
      <alignment horizontal="right" vertical="center" indent="1"/>
    </xf>
    <xf numFmtId="2" fontId="21" fillId="0" borderId="18" xfId="0" applyNumberFormat="1" applyFont="1" applyFill="1" applyBorder="1" applyAlignment="1">
      <alignment horizontal="right" vertical="center" indent="1"/>
    </xf>
    <xf numFmtId="2" fontId="21" fillId="0" borderId="19" xfId="0" applyNumberFormat="1" applyFont="1" applyFill="1" applyBorder="1" applyAlignment="1">
      <alignment horizontal="right" vertical="center" indent="1"/>
    </xf>
    <xf numFmtId="0" fontId="9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5" fontId="7" fillId="0" borderId="3" xfId="0" applyNumberFormat="1" applyFont="1" applyFill="1" applyBorder="1" applyAlignment="1">
      <alignment horizontal="right" vertical="center"/>
    </xf>
    <xf numFmtId="165" fontId="7" fillId="0" borderId="8" xfId="0" applyNumberFormat="1" applyFont="1" applyFill="1" applyBorder="1" applyAlignment="1">
      <alignment horizontal="right" vertical="center"/>
    </xf>
    <xf numFmtId="0" fontId="1" fillId="0" borderId="1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 indent="1"/>
    </xf>
    <xf numFmtId="0" fontId="5" fillId="4" borderId="16" xfId="0" applyFont="1" applyFill="1" applyBorder="1" applyAlignment="1">
      <alignment horizontal="left" vertical="center" indent="1"/>
    </xf>
    <xf numFmtId="0" fontId="5" fillId="4" borderId="10" xfId="0" applyFont="1" applyFill="1" applyBorder="1" applyAlignment="1">
      <alignment horizontal="left" vertical="center" indent="1"/>
    </xf>
    <xf numFmtId="0" fontId="7" fillId="0" borderId="21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left" vertical="center" indent="1"/>
    </xf>
    <xf numFmtId="0" fontId="20" fillId="0" borderId="0" xfId="0" applyFont="1" applyFill="1" applyBorder="1" applyAlignment="1">
      <alignment horizontal="left" vertical="center" indent="1"/>
    </xf>
    <xf numFmtId="0" fontId="20" fillId="0" borderId="12" xfId="0" applyFont="1" applyFill="1" applyBorder="1" applyAlignment="1">
      <alignment horizontal="left" vertical="center" indent="1"/>
    </xf>
    <xf numFmtId="0" fontId="1" fillId="0" borderId="0" xfId="0" applyFont="1" applyFill="1" applyBorder="1" applyAlignment="1">
      <alignment horizontal="center"/>
    </xf>
    <xf numFmtId="168" fontId="6" fillId="0" borderId="0" xfId="0" applyNumberFormat="1" applyFont="1" applyAlignment="1">
      <alignment horizontal="right" vertical="center"/>
    </xf>
    <xf numFmtId="0" fontId="7" fillId="0" borderId="26" xfId="0" applyFont="1" applyBorder="1"/>
    <xf numFmtId="168" fontId="6" fillId="0" borderId="24" xfId="0" applyNumberFormat="1" applyFont="1" applyBorder="1" applyAlignment="1">
      <alignment horizontal="right" vertical="center"/>
    </xf>
    <xf numFmtId="168" fontId="6" fillId="0" borderId="26" xfId="0" applyNumberFormat="1" applyFont="1" applyBorder="1" applyAlignment="1">
      <alignment horizontal="right" vertical="center"/>
    </xf>
    <xf numFmtId="0" fontId="21" fillId="0" borderId="0" xfId="0" applyFont="1" applyFill="1" applyBorder="1" applyAlignment="1"/>
    <xf numFmtId="0" fontId="0" fillId="0" borderId="11" xfId="0" applyFill="1" applyBorder="1" applyAlignment="1">
      <alignment horizontal="left" vertical="center" indent="1"/>
    </xf>
    <xf numFmtId="0" fontId="0" fillId="0" borderId="0" xfId="0" applyFill="1" applyBorder="1" applyAlignment="1">
      <alignment horizontal="left" vertical="center" indent="1"/>
    </xf>
    <xf numFmtId="0" fontId="0" fillId="0" borderId="12" xfId="0" applyFill="1" applyBorder="1" applyAlignment="1">
      <alignment horizontal="left" vertical="center" indent="1"/>
    </xf>
    <xf numFmtId="0" fontId="4" fillId="4" borderId="20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5" fillId="5" borderId="16" xfId="0" applyFont="1" applyFill="1" applyBorder="1" applyAlignment="1">
      <alignment horizontal="center" vertical="center"/>
    </xf>
    <xf numFmtId="166" fontId="7" fillId="0" borderId="3" xfId="0" applyNumberFormat="1" applyFont="1" applyFill="1" applyBorder="1" applyAlignment="1">
      <alignment horizontal="left" vertical="center" indent="1"/>
    </xf>
    <xf numFmtId="166" fontId="7" fillId="0" borderId="2" xfId="0" applyNumberFormat="1" applyFont="1" applyFill="1" applyBorder="1" applyAlignment="1">
      <alignment horizontal="left" vertical="center" indent="1"/>
    </xf>
    <xf numFmtId="166" fontId="7" fillId="0" borderId="8" xfId="0" applyNumberFormat="1" applyFont="1" applyFill="1" applyBorder="1" applyAlignment="1">
      <alignment horizontal="left" vertical="center" indent="1"/>
    </xf>
    <xf numFmtId="0" fontId="27" fillId="0" borderId="3" xfId="0" applyFont="1" applyFill="1" applyBorder="1" applyAlignment="1">
      <alignment horizontal="left" vertical="center" indent="1"/>
    </xf>
    <xf numFmtId="0" fontId="27" fillId="0" borderId="2" xfId="0" applyFont="1" applyFill="1" applyBorder="1" applyAlignment="1">
      <alignment horizontal="left" vertical="center" indent="1"/>
    </xf>
    <xf numFmtId="0" fontId="27" fillId="0" borderId="8" xfId="0" applyFont="1" applyFill="1" applyBorder="1" applyAlignment="1">
      <alignment horizontal="left" vertical="center" indent="1"/>
    </xf>
    <xf numFmtId="0" fontId="7" fillId="0" borderId="3" xfId="0" applyFont="1" applyFill="1" applyBorder="1" applyAlignment="1">
      <alignment horizontal="left" vertical="center" indent="1"/>
    </xf>
    <xf numFmtId="0" fontId="7" fillId="0" borderId="2" xfId="0" applyFont="1" applyFill="1" applyBorder="1" applyAlignment="1">
      <alignment horizontal="left" vertical="center" indent="1"/>
    </xf>
    <xf numFmtId="0" fontId="7" fillId="0" borderId="8" xfId="0" applyFont="1" applyFill="1" applyBorder="1" applyAlignment="1">
      <alignment horizontal="left" vertical="center" indent="1"/>
    </xf>
    <xf numFmtId="0" fontId="9" fillId="0" borderId="22" xfId="0" applyFont="1" applyFill="1" applyBorder="1" applyAlignment="1">
      <alignment horizontal="left" wrapText="1"/>
    </xf>
    <xf numFmtId="0" fontId="6" fillId="0" borderId="0" xfId="0" applyFont="1" applyFill="1" applyBorder="1" applyAlignment="1"/>
    <xf numFmtId="0" fontId="9" fillId="0" borderId="0" xfId="0" applyFont="1" applyFill="1" applyBorder="1" applyAlignment="1"/>
    <xf numFmtId="0" fontId="5" fillId="4" borderId="14" xfId="0" applyFont="1" applyFill="1" applyBorder="1" applyAlignment="1">
      <alignment horizontal="left" vertical="center" indent="1"/>
    </xf>
    <xf numFmtId="0" fontId="5" fillId="4" borderId="15" xfId="0" applyFont="1" applyFill="1" applyBorder="1" applyAlignment="1">
      <alignment horizontal="left" vertical="center" indent="1"/>
    </xf>
    <xf numFmtId="0" fontId="6" fillId="0" borderId="11" xfId="0" applyFont="1" applyFill="1" applyBorder="1" applyAlignment="1">
      <alignment horizontal="left" vertical="center" indent="1"/>
    </xf>
    <xf numFmtId="0" fontId="6" fillId="0" borderId="0" xfId="0" applyFont="1" applyFill="1" applyBorder="1" applyAlignment="1">
      <alignment horizontal="left" vertical="center" wrapText="1" indent="1"/>
    </xf>
    <xf numFmtId="0" fontId="14" fillId="0" borderId="3" xfId="0" applyFont="1" applyFill="1" applyBorder="1" applyAlignment="1">
      <alignment horizontal="left"/>
    </xf>
    <xf numFmtId="0" fontId="14" fillId="0" borderId="2" xfId="0" applyFont="1" applyFill="1" applyBorder="1" applyAlignment="1">
      <alignment horizontal="left"/>
    </xf>
    <xf numFmtId="0" fontId="14" fillId="0" borderId="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center"/>
    </xf>
    <xf numFmtId="2" fontId="29" fillId="6" borderId="24" xfId="0" applyNumberFormat="1" applyFont="1" applyFill="1" applyBorder="1" applyAlignment="1">
      <alignment vertical="center" wrapText="1"/>
    </xf>
    <xf numFmtId="2" fontId="29" fillId="6" borderId="0" xfId="0" applyNumberFormat="1" applyFont="1" applyFill="1" applyBorder="1" applyAlignment="1">
      <alignment vertical="center" wrapText="1"/>
    </xf>
    <xf numFmtId="2" fontId="29" fillId="6" borderId="25" xfId="0" applyNumberFormat="1" applyFont="1" applyFill="1" applyBorder="1" applyAlignment="1">
      <alignment vertical="center" wrapText="1"/>
    </xf>
    <xf numFmtId="2" fontId="29" fillId="6" borderId="24" xfId="0" applyNumberFormat="1" applyFont="1" applyFill="1" applyBorder="1" applyAlignment="1">
      <alignment vertical="top"/>
    </xf>
    <xf numFmtId="2" fontId="29" fillId="6" borderId="0" xfId="0" applyNumberFormat="1" applyFont="1" applyFill="1" applyBorder="1" applyAlignment="1">
      <alignment vertical="top"/>
    </xf>
    <xf numFmtId="2" fontId="29" fillId="6" borderId="25" xfId="0" applyNumberFormat="1" applyFont="1" applyFill="1" applyBorder="1" applyAlignment="1">
      <alignment vertical="top"/>
    </xf>
    <xf numFmtId="2" fontId="21" fillId="6" borderId="24" xfId="0" applyNumberFormat="1" applyFont="1" applyFill="1" applyBorder="1" applyAlignment="1">
      <alignment horizontal="left" vertical="top"/>
    </xf>
    <xf numFmtId="2" fontId="21" fillId="6" borderId="0" xfId="0" applyNumberFormat="1" applyFont="1" applyFill="1" applyBorder="1" applyAlignment="1">
      <alignment horizontal="left" vertical="top"/>
    </xf>
    <xf numFmtId="2" fontId="21" fillId="6" borderId="25" xfId="0" applyNumberFormat="1" applyFont="1" applyFill="1" applyBorder="1" applyAlignment="1">
      <alignment horizontal="left" vertical="top"/>
    </xf>
    <xf numFmtId="2" fontId="21" fillId="6" borderId="24" xfId="0" applyNumberFormat="1" applyFont="1" applyFill="1" applyBorder="1" applyAlignment="1">
      <alignment horizontal="left" vertical="top" wrapText="1"/>
    </xf>
    <xf numFmtId="2" fontId="21" fillId="6" borderId="0" xfId="0" applyNumberFormat="1" applyFont="1" applyFill="1" applyBorder="1" applyAlignment="1">
      <alignment horizontal="left" vertical="top" wrapText="1"/>
    </xf>
    <xf numFmtId="2" fontId="21" fillId="6" borderId="25" xfId="0" applyNumberFormat="1" applyFont="1" applyFill="1" applyBorder="1" applyAlignment="1">
      <alignment horizontal="left" vertical="top" wrapText="1"/>
    </xf>
    <xf numFmtId="2" fontId="21" fillId="6" borderId="27" xfId="0" applyNumberFormat="1" applyFont="1" applyFill="1" applyBorder="1" applyAlignment="1">
      <alignment horizontal="left" vertical="top" wrapText="1"/>
    </xf>
    <xf numFmtId="2" fontId="21" fillId="6" borderId="28" xfId="0" applyNumberFormat="1" applyFont="1" applyFill="1" applyBorder="1" applyAlignment="1">
      <alignment horizontal="left" vertical="top" wrapText="1"/>
    </xf>
    <xf numFmtId="2" fontId="21" fillId="6" borderId="29" xfId="0" applyNumberFormat="1" applyFont="1" applyFill="1" applyBorder="1" applyAlignment="1">
      <alignment horizontal="left" vertical="top" wrapText="1"/>
    </xf>
    <xf numFmtId="2" fontId="21" fillId="6" borderId="30" xfId="0" applyNumberFormat="1" applyFont="1" applyFill="1" applyBorder="1" applyAlignment="1">
      <alignment horizontal="left" vertical="top" wrapText="1"/>
    </xf>
    <xf numFmtId="2" fontId="21" fillId="6" borderId="31" xfId="0" applyNumberFormat="1" applyFont="1" applyFill="1" applyBorder="1" applyAlignment="1">
      <alignment horizontal="left" vertical="top" wrapText="1"/>
    </xf>
    <xf numFmtId="2" fontId="21" fillId="6" borderId="32" xfId="0" applyNumberFormat="1" applyFont="1" applyFill="1" applyBorder="1" applyAlignment="1">
      <alignment horizontal="left" vertical="top" wrapText="1"/>
    </xf>
    <xf numFmtId="164" fontId="9" fillId="0" borderId="13" xfId="0" applyNumberFormat="1" applyFont="1" applyFill="1" applyBorder="1" applyAlignment="1">
      <alignment horizontal="right" vertical="center"/>
    </xf>
    <xf numFmtId="167" fontId="7" fillId="0" borderId="33" xfId="0" applyNumberFormat="1" applyFont="1" applyBorder="1" applyAlignment="1">
      <alignment vertical="center"/>
    </xf>
    <xf numFmtId="2" fontId="21" fillId="3" borderId="0" xfId="0" applyNumberFormat="1" applyFont="1" applyFill="1" applyBorder="1" applyAlignment="1">
      <alignment horizontal="left" vertical="center" indent="1"/>
    </xf>
  </cellXfs>
  <cellStyles count="2">
    <cellStyle name="Hipervínculo" xfId="1" builtinId="8"/>
    <cellStyle name="Normal" xfId="0" builtinId="0"/>
  </cellStyles>
  <dxfs count="20">
    <dxf>
      <fill>
        <patternFill patternType="solid">
          <fgColor rgb="FFE6E6E6"/>
          <bgColor rgb="FFE6E6E6"/>
        </patternFill>
      </fill>
    </dxf>
    <dxf>
      <border>
        <bottom style="hair">
          <color indexed="58"/>
        </bottom>
      </border>
    </dxf>
    <dxf>
      <border>
        <bottom style="hair">
          <color indexed="16"/>
        </bottom>
      </border>
    </dxf>
    <dxf>
      <border>
        <bottom style="hair">
          <color indexed="23"/>
        </bottom>
      </border>
    </dxf>
    <dxf>
      <fill>
        <patternFill>
          <bgColor indexed="22"/>
        </patternFill>
      </fill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B8E84"/>
      <rgbColor rgb="00D9EDC1"/>
      <rgbColor rgb="00336887"/>
      <rgbColor rgb="00FFF3B9"/>
      <rgbColor rgb="00EFB6B1"/>
      <rgbColor rgb="00ACD8F1"/>
      <rgbColor rgb="00B3122D"/>
      <rgbColor rgb="007FA516"/>
      <rgbColor rgb="00004269"/>
      <rgbColor rgb="00FFE14F"/>
      <rgbColor rgb="00C2ADC4"/>
      <rgbColor rgb="0059B1E2"/>
      <rgbColor rgb="00E6E6E6"/>
      <rgbColor rgb="00808080"/>
      <rgbColor rgb="00309DDB"/>
      <rgbColor rgb="00B3DB84"/>
      <rgbColor rgb="00DB8E84"/>
      <rgbColor rgb="0099779D"/>
      <rgbColor rgb="00FFE14F"/>
      <rgbColor rgb="00D9C293"/>
      <rgbColor rgb="00004269"/>
      <rgbColor rgb="00597A7B"/>
      <rgbColor rgb="00004269"/>
      <rgbColor rgb="00587F03"/>
      <rgbColor rgb="00B3122D"/>
      <rgbColor rgb="0057445A"/>
      <rgbColor rgb="00EFA143"/>
      <rgbColor rgb="006D4129"/>
      <rgbColor rgb="00309DDB"/>
      <rgbColor rgb="00DDDDDD"/>
      <rgbColor rgb="0099B3C3"/>
      <rgbColor rgb="00D6EBF8"/>
      <rgbColor rgb="00F0F8E6"/>
      <rgbColor rgb="00FFF9DC"/>
      <rgbColor rgb="00CCD9E1"/>
      <rgbColor rgb="00F8E8E6"/>
      <rgbColor rgb="00EBE4EB"/>
      <rgbColor rgb="00EED6AD"/>
      <rgbColor rgb="00668EA5"/>
      <rgbColor rgb="0083C4E9"/>
      <rgbColor rgb="00FFE772"/>
      <rgbColor rgb="00F4C80F"/>
      <rgbColor rgb="00CDAF71"/>
      <rgbColor rgb="00EFA143"/>
      <rgbColor rgb="0099779D"/>
      <rgbColor rgb="00B2B2B2"/>
      <rgbColor rgb="00309DDB"/>
      <rgbColor rgb="00B3DB84"/>
      <rgbColor rgb="00587F03"/>
      <rgbColor rgb="006D4129"/>
      <rgbColor rgb="00597A7B"/>
      <rgbColor rgb="00D6C9D8"/>
      <rgbColor rgb="0057445A"/>
      <rgbColor rgb="004D4D4D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190500</xdr:rowOff>
    </xdr:from>
    <xdr:to>
      <xdr:col>4</xdr:col>
      <xdr:colOff>228600</xdr:colOff>
      <xdr:row>4</xdr:row>
      <xdr:rowOff>200025</xdr:rowOff>
    </xdr:to>
    <xdr:pic>
      <xdr:nvPicPr>
        <xdr:cNvPr id="1674" name="2 Imagen" descr="solumixfondoblanco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71500"/>
          <a:ext cx="250507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41</xdr:row>
      <xdr:rowOff>76200</xdr:rowOff>
    </xdr:from>
    <xdr:to>
      <xdr:col>4</xdr:col>
      <xdr:colOff>228600</xdr:colOff>
      <xdr:row>53</xdr:row>
      <xdr:rowOff>38100</xdr:rowOff>
    </xdr:to>
    <xdr:pic>
      <xdr:nvPicPr>
        <xdr:cNvPr id="3" name="2 Imagen" descr="Sello y firma SOLUMIX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7600950"/>
          <a:ext cx="2505075" cy="1638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lumixrd@gmail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5"/>
  <sheetViews>
    <sheetView showGridLines="0" topLeftCell="A19" workbookViewId="0">
      <selection activeCell="B22" sqref="B22:C22"/>
    </sheetView>
  </sheetViews>
  <sheetFormatPr baseColWidth="10" defaultColWidth="9.140625" defaultRowHeight="12.75"/>
  <cols>
    <col min="1" max="1" width="29.42578125" customWidth="1"/>
    <col min="2" max="2" width="15" customWidth="1"/>
    <col min="3" max="3" width="17.85546875" customWidth="1"/>
    <col min="4" max="4" width="3" customWidth="1"/>
  </cols>
  <sheetData>
    <row r="1" spans="1:5" ht="34.5">
      <c r="A1" s="13" t="s">
        <v>2</v>
      </c>
    </row>
    <row r="3" spans="1:5" s="15" customFormat="1" ht="21.95" customHeight="1">
      <c r="A3" s="14" t="s">
        <v>3</v>
      </c>
      <c r="B3" s="14"/>
      <c r="C3" s="14"/>
      <c r="D3" s="14"/>
      <c r="E3" s="14"/>
    </row>
    <row r="4" spans="1:5" ht="8.1" customHeight="1"/>
    <row r="5" spans="1:5" s="18" customFormat="1" ht="18" customHeight="1">
      <c r="A5" s="15" t="s">
        <v>4</v>
      </c>
      <c r="B5" s="62" t="s">
        <v>31</v>
      </c>
      <c r="C5" s="63"/>
      <c r="D5" s="16"/>
      <c r="E5" s="17" t="s">
        <v>55</v>
      </c>
    </row>
    <row r="6" spans="1:5" s="18" customFormat="1" ht="18" customHeight="1">
      <c r="A6" s="15" t="s">
        <v>6</v>
      </c>
      <c r="B6" s="62" t="s">
        <v>25</v>
      </c>
      <c r="C6" s="63"/>
      <c r="D6" s="16"/>
      <c r="E6" s="17" t="s">
        <v>5</v>
      </c>
    </row>
    <row r="7" spans="1:5" s="18" customFormat="1" ht="8.1" customHeight="1">
      <c r="A7" s="15"/>
      <c r="B7" s="19"/>
      <c r="C7" s="19"/>
    </row>
    <row r="8" spans="1:5" s="18" customFormat="1" ht="21.95" customHeight="1">
      <c r="A8" s="14" t="s">
        <v>7</v>
      </c>
      <c r="B8" s="64"/>
      <c r="C8" s="64"/>
      <c r="D8" s="20"/>
      <c r="E8" s="21"/>
    </row>
    <row r="9" spans="1:5" s="18" customFormat="1" ht="8.1" customHeight="1">
      <c r="A9" s="15"/>
      <c r="B9" s="19"/>
      <c r="C9" s="19"/>
      <c r="D9" s="19"/>
    </row>
    <row r="10" spans="1:5" s="18" customFormat="1" ht="18" customHeight="1">
      <c r="A10" s="15" t="s">
        <v>8</v>
      </c>
      <c r="B10" s="62" t="s">
        <v>66</v>
      </c>
      <c r="C10" s="63"/>
      <c r="D10" s="16"/>
    </row>
    <row r="11" spans="1:5" s="18" customFormat="1" ht="18" customHeight="1">
      <c r="A11" s="15" t="s">
        <v>9</v>
      </c>
      <c r="B11" s="67" t="s">
        <v>26</v>
      </c>
      <c r="C11" s="63"/>
      <c r="D11" s="16"/>
    </row>
    <row r="12" spans="1:5" s="18" customFormat="1" ht="18" customHeight="1">
      <c r="A12" s="15" t="s">
        <v>10</v>
      </c>
      <c r="B12" s="62" t="s">
        <v>27</v>
      </c>
      <c r="C12" s="63"/>
      <c r="D12" s="16"/>
    </row>
    <row r="13" spans="1:5" s="18" customFormat="1" ht="18" customHeight="1">
      <c r="A13" s="15" t="s">
        <v>11</v>
      </c>
      <c r="B13" s="62" t="s">
        <v>28</v>
      </c>
      <c r="C13" s="63"/>
      <c r="D13" s="65" t="s">
        <v>12</v>
      </c>
      <c r="E13" s="66"/>
    </row>
    <row r="14" spans="1:5" s="18" customFormat="1" ht="18" customHeight="1">
      <c r="A14" s="15" t="s">
        <v>13</v>
      </c>
      <c r="B14" s="67"/>
      <c r="C14" s="63"/>
      <c r="D14" s="65" t="s">
        <v>12</v>
      </c>
      <c r="E14" s="66"/>
    </row>
    <row r="15" spans="1:5" s="18" customFormat="1" ht="18" customHeight="1">
      <c r="A15" s="15" t="s">
        <v>14</v>
      </c>
      <c r="B15" s="70"/>
      <c r="C15" s="69"/>
      <c r="D15" s="22"/>
    </row>
    <row r="16" spans="1:5" s="18" customFormat="1" ht="8.1" customHeight="1">
      <c r="A16" s="15"/>
      <c r="B16" s="19"/>
      <c r="C16" s="19"/>
    </row>
    <row r="17" spans="1:5" s="18" customFormat="1" ht="18" customHeight="1">
      <c r="A17" s="15" t="s">
        <v>15</v>
      </c>
      <c r="B17" s="68" t="s">
        <v>67</v>
      </c>
      <c r="C17" s="69"/>
      <c r="D17" s="22"/>
    </row>
    <row r="18" spans="1:5" s="18" customFormat="1" ht="18" customHeight="1">
      <c r="A18" s="51"/>
      <c r="B18" s="70"/>
      <c r="C18" s="69"/>
      <c r="D18" s="22"/>
    </row>
    <row r="19" spans="1:5" s="18" customFormat="1" ht="18" customHeight="1">
      <c r="A19" s="15" t="s">
        <v>16</v>
      </c>
      <c r="B19" s="71" t="s">
        <v>59</v>
      </c>
      <c r="C19" s="69"/>
      <c r="D19" s="22"/>
    </row>
    <row r="20" spans="1:5" s="18" customFormat="1" ht="18" customHeight="1">
      <c r="A20" s="54" t="s">
        <v>64</v>
      </c>
      <c r="B20" s="71" t="s">
        <v>65</v>
      </c>
      <c r="C20" s="69"/>
      <c r="D20" s="22"/>
    </row>
    <row r="21" spans="1:5" s="18" customFormat="1">
      <c r="A21" s="15"/>
      <c r="B21" s="19"/>
      <c r="C21" s="19"/>
    </row>
    <row r="22" spans="1:5" s="18" customFormat="1" ht="18" customHeight="1">
      <c r="A22" s="15" t="s">
        <v>17</v>
      </c>
      <c r="B22" s="62" t="s">
        <v>68</v>
      </c>
      <c r="C22" s="63"/>
      <c r="D22" s="16"/>
    </row>
    <row r="23" spans="1:5" s="18" customFormat="1" ht="18" customHeight="1">
      <c r="A23" s="15" t="s">
        <v>18</v>
      </c>
      <c r="B23" s="68" t="s">
        <v>67</v>
      </c>
      <c r="C23" s="69"/>
      <c r="D23" s="22"/>
    </row>
    <row r="24" spans="1:5" s="18" customFormat="1" ht="8.1" customHeight="1">
      <c r="A24" s="15"/>
    </row>
    <row r="25" spans="1:5" s="18" customFormat="1" ht="21.95" customHeight="1">
      <c r="A25" s="14" t="s">
        <v>19</v>
      </c>
      <c r="B25" s="21"/>
      <c r="C25" s="21"/>
      <c r="D25" s="21"/>
      <c r="E25" s="21"/>
    </row>
    <row r="26" spans="1:5" s="18" customFormat="1" ht="8.1" customHeight="1">
      <c r="A26" s="15"/>
    </row>
    <row r="27" spans="1:5" s="18" customFormat="1" ht="18" customHeight="1">
      <c r="A27" s="15" t="s">
        <v>20</v>
      </c>
      <c r="B27" s="17" t="s">
        <v>29</v>
      </c>
    </row>
    <row r="28" spans="1:5" s="18" customFormat="1" ht="8.1" customHeight="1">
      <c r="A28" s="15"/>
      <c r="B28" s="23"/>
    </row>
    <row r="29" spans="1:5" s="18" customFormat="1" ht="18" customHeight="1">
      <c r="A29" s="15" t="s">
        <v>21</v>
      </c>
      <c r="B29" s="17" t="s">
        <v>22</v>
      </c>
    </row>
    <row r="30" spans="1:5" s="18" customFormat="1" ht="8.1" customHeight="1">
      <c r="A30" s="15"/>
    </row>
    <row r="31" spans="1:5" s="18" customFormat="1" ht="21.95" customHeight="1">
      <c r="A31" s="14" t="s">
        <v>23</v>
      </c>
      <c r="B31" s="21"/>
      <c r="C31" s="21"/>
      <c r="D31" s="21"/>
      <c r="E31" s="21"/>
    </row>
    <row r="32" spans="1:5" s="18" customFormat="1" ht="8.1" customHeight="1">
      <c r="A32" s="15"/>
    </row>
    <row r="33" spans="1:2" s="18" customFormat="1" ht="18" customHeight="1">
      <c r="A33" s="15" t="s">
        <v>24</v>
      </c>
      <c r="B33" s="24" t="s">
        <v>30</v>
      </c>
    </row>
    <row r="39" spans="1:2" ht="13.5" thickBot="1"/>
    <row r="40" spans="1:2">
      <c r="A40" s="45" t="s">
        <v>37</v>
      </c>
    </row>
    <row r="41" spans="1:2">
      <c r="A41" s="46" t="s">
        <v>38</v>
      </c>
    </row>
    <row r="42" spans="1:2">
      <c r="A42" s="46" t="s">
        <v>39</v>
      </c>
    </row>
    <row r="43" spans="1:2" ht="13.5" thickBot="1">
      <c r="A43" s="46" t="s">
        <v>40</v>
      </c>
    </row>
    <row r="44" spans="1:2" ht="13.5" thickBot="1">
      <c r="A44" s="47" t="s">
        <v>41</v>
      </c>
    </row>
    <row r="45" spans="1:2">
      <c r="A45" s="48" t="s">
        <v>42</v>
      </c>
    </row>
  </sheetData>
  <mergeCells count="17">
    <mergeCell ref="B17:C17"/>
    <mergeCell ref="B11:C11"/>
    <mergeCell ref="B12:C12"/>
    <mergeCell ref="B13:C13"/>
    <mergeCell ref="D13:E13"/>
    <mergeCell ref="B15:C15"/>
    <mergeCell ref="B23:C23"/>
    <mergeCell ref="B18:C18"/>
    <mergeCell ref="B19:C19"/>
    <mergeCell ref="B20:C20"/>
    <mergeCell ref="B22:C22"/>
    <mergeCell ref="B5:C5"/>
    <mergeCell ref="B6:C6"/>
    <mergeCell ref="B8:C8"/>
    <mergeCell ref="B10:C10"/>
    <mergeCell ref="D14:E14"/>
    <mergeCell ref="B14:C14"/>
  </mergeCells>
  <phoneticPr fontId="19" type="noConversion"/>
  <dataValidations count="4">
    <dataValidation type="list" allowBlank="1" showInputMessage="1" showErrorMessage="1" sqref="B27">
      <formula1>"Sales Tax, VAT"</formula1>
    </dataValidation>
    <dataValidation type="list" allowBlank="1" showInputMessage="1" showErrorMessage="1" sqref="B29">
      <formula1>"$, £, €, ¥"</formula1>
    </dataValidation>
    <dataValidation type="list" allowBlank="1" showInputMessage="1" showErrorMessage="1" sqref="E5:E6">
      <formula1>"Enable, Disable"</formula1>
    </dataValidation>
    <dataValidation type="list" allowBlank="1" showInputMessage="1" showErrorMessage="1" prompt="Select your design from this drop down menu" sqref="B33">
      <formula1>"No Color, Blue, Red, Green"</formula1>
    </dataValidation>
  </dataValidations>
  <hyperlinks>
    <hyperlink ref="B19" r:id="rId1" display="solumixrd@gmail.com"/>
  </hyperlinks>
  <pageMargins left="0.75" right="0.75" top="1" bottom="1" header="0.5" footer="0.5"/>
  <pageSetup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R54"/>
  <sheetViews>
    <sheetView showGridLines="0" tabSelected="1" workbookViewId="0">
      <selection activeCell="M11" sqref="M11"/>
    </sheetView>
  </sheetViews>
  <sheetFormatPr baseColWidth="10" defaultColWidth="9.140625" defaultRowHeight="12.75"/>
  <cols>
    <col min="1" max="1" width="9.140625" style="1"/>
    <col min="2" max="2" width="8.28515625" style="1" customWidth="1"/>
    <col min="3" max="3" width="9.140625" style="1"/>
    <col min="4" max="4" width="7.5703125" style="1" customWidth="1"/>
    <col min="5" max="5" width="11.5703125" style="1" customWidth="1"/>
    <col min="6" max="6" width="8.140625" style="1" customWidth="1"/>
    <col min="7" max="7" width="9.7109375" style="1" customWidth="1"/>
    <col min="8" max="8" width="7.5703125" style="1" customWidth="1"/>
    <col min="9" max="9" width="12.5703125" style="1" customWidth="1"/>
    <col min="10" max="10" width="3" style="1" customWidth="1"/>
    <col min="11" max="11" width="13.85546875" style="1" customWidth="1"/>
    <col min="12" max="12" width="0" style="1" hidden="1" customWidth="1"/>
    <col min="13" max="13" width="75.5703125" style="1" customWidth="1"/>
    <col min="14" max="16384" width="9.140625" style="1"/>
  </cols>
  <sheetData>
    <row r="1" spans="1:18" s="26" customFormat="1" ht="30" customHeight="1">
      <c r="A1" s="49" t="str">
        <f>IF(Settings!$E$5="Enable",Settings!$B$5,"")</f>
        <v/>
      </c>
      <c r="B1" s="3"/>
      <c r="C1" s="3"/>
      <c r="D1" s="3"/>
      <c r="E1" s="3"/>
      <c r="F1" s="25"/>
      <c r="G1" s="25"/>
      <c r="H1" s="25"/>
      <c r="I1" s="25"/>
      <c r="J1" s="25"/>
      <c r="K1" s="53" t="s">
        <v>32</v>
      </c>
    </row>
    <row r="2" spans="1:18" s="26" customFormat="1" ht="18" customHeight="1">
      <c r="A2" s="28" t="str">
        <f>IF(Settings!$E$6="Enable",Settings!$B$6,"")</f>
        <v>Soluciones Mixtas &amp; Suministros</v>
      </c>
      <c r="B2" s="3"/>
      <c r="C2" s="3"/>
      <c r="D2" s="3"/>
      <c r="E2" s="3"/>
      <c r="L2" s="27" t="str">
        <f>Settings!$B$33</f>
        <v>Green</v>
      </c>
    </row>
    <row r="3" spans="1:18" s="26" customFormat="1" ht="18" customHeight="1">
      <c r="A3" s="28"/>
      <c r="B3" s="3"/>
      <c r="C3" s="3"/>
      <c r="D3" s="3"/>
      <c r="E3" s="3"/>
    </row>
    <row r="4" spans="1:18" s="26" customFormat="1" ht="18" customHeight="1">
      <c r="A4" s="29"/>
      <c r="B4" s="29"/>
      <c r="C4" s="29"/>
      <c r="D4" s="29"/>
      <c r="E4" s="29"/>
      <c r="H4" s="44" t="s">
        <v>33</v>
      </c>
      <c r="I4" s="108">
        <v>43333</v>
      </c>
      <c r="J4" s="109"/>
      <c r="K4" s="110"/>
    </row>
    <row r="5" spans="1:18" s="26" customFormat="1" ht="18" customHeight="1">
      <c r="A5" s="30"/>
      <c r="B5" s="30"/>
      <c r="C5" s="30"/>
      <c r="D5" s="30"/>
      <c r="H5" s="44" t="s">
        <v>34</v>
      </c>
      <c r="I5" s="108">
        <f>I4+30</f>
        <v>43363</v>
      </c>
      <c r="J5" s="109"/>
      <c r="K5" s="110"/>
    </row>
    <row r="6" spans="1:18" s="26" customFormat="1" ht="18" customHeight="1">
      <c r="A6" s="31"/>
      <c r="B6" s="31"/>
      <c r="C6" s="31"/>
      <c r="D6" s="31"/>
      <c r="H6" s="44" t="s">
        <v>35</v>
      </c>
      <c r="I6" s="111">
        <v>802</v>
      </c>
      <c r="J6" s="112"/>
      <c r="K6" s="113"/>
    </row>
    <row r="7" spans="1:18" s="26" customFormat="1" ht="18" customHeight="1">
      <c r="A7" s="52" t="s">
        <v>63</v>
      </c>
      <c r="B7" s="31"/>
      <c r="C7" s="31"/>
      <c r="D7" s="31"/>
      <c r="H7" s="44" t="s">
        <v>36</v>
      </c>
      <c r="I7" s="114" t="s">
        <v>38</v>
      </c>
      <c r="J7" s="115"/>
      <c r="K7" s="116"/>
    </row>
    <row r="8" spans="1:18" ht="5.25" customHeight="1">
      <c r="A8" s="6"/>
      <c r="B8" s="6"/>
      <c r="C8" s="6"/>
      <c r="D8" s="6"/>
    </row>
    <row r="9" spans="1:18" s="32" customFormat="1" ht="18" customHeight="1">
      <c r="A9" s="120" t="s">
        <v>44</v>
      </c>
      <c r="B9" s="120"/>
      <c r="C9" s="120"/>
      <c r="D9" s="121"/>
      <c r="F9" s="89" t="s">
        <v>45</v>
      </c>
      <c r="G9" s="90"/>
      <c r="H9" s="90"/>
      <c r="I9" s="90"/>
      <c r="J9" s="90"/>
      <c r="K9" s="91"/>
    </row>
    <row r="10" spans="1:18" s="32" customFormat="1" ht="20.25" customHeight="1">
      <c r="A10" s="117" t="s">
        <v>75</v>
      </c>
      <c r="B10" s="117"/>
      <c r="C10" s="117"/>
      <c r="D10" s="117"/>
      <c r="F10" s="122" t="s">
        <v>84</v>
      </c>
      <c r="G10" s="103"/>
      <c r="H10" s="103"/>
      <c r="I10" s="103"/>
      <c r="J10" s="103"/>
      <c r="K10" s="104"/>
    </row>
    <row r="11" spans="1:18" s="32" customFormat="1" ht="12.75" customHeight="1">
      <c r="A11" s="119" t="s">
        <v>73</v>
      </c>
      <c r="B11" s="119"/>
      <c r="C11" s="119"/>
      <c r="D11" s="119"/>
      <c r="F11" s="102"/>
      <c r="G11" s="103"/>
      <c r="H11" s="103"/>
      <c r="I11" s="103"/>
      <c r="J11" s="103"/>
      <c r="K11" s="104"/>
    </row>
    <row r="12" spans="1:18" s="32" customFormat="1" ht="12" customHeight="1">
      <c r="A12" s="118" t="s">
        <v>74</v>
      </c>
      <c r="B12" s="118"/>
      <c r="C12" s="118"/>
      <c r="D12" s="118"/>
      <c r="F12" s="102"/>
      <c r="G12" s="103"/>
      <c r="H12" s="103"/>
      <c r="I12" s="103"/>
      <c r="J12" s="103"/>
      <c r="K12" s="104"/>
    </row>
    <row r="13" spans="1:18" s="32" customFormat="1" ht="12.75" customHeight="1">
      <c r="A13" s="101" t="s">
        <v>43</v>
      </c>
      <c r="B13" s="101"/>
      <c r="C13" s="101"/>
      <c r="D13" s="101"/>
      <c r="F13" s="102"/>
      <c r="G13" s="103"/>
      <c r="H13" s="103"/>
      <c r="I13" s="103"/>
      <c r="J13" s="103"/>
      <c r="K13" s="104"/>
    </row>
    <row r="14" spans="1:18" ht="7.5" customHeight="1"/>
    <row r="15" spans="1:18" ht="18" customHeight="1">
      <c r="A15" s="56" t="s">
        <v>71</v>
      </c>
      <c r="B15" s="106" t="s">
        <v>52</v>
      </c>
      <c r="C15" s="107"/>
      <c r="D15" s="107"/>
      <c r="E15" s="107"/>
      <c r="F15" s="107"/>
      <c r="G15" s="107"/>
      <c r="H15" s="107"/>
      <c r="I15" s="57" t="s">
        <v>70</v>
      </c>
      <c r="J15" s="105" t="s">
        <v>53</v>
      </c>
      <c r="K15" s="105"/>
      <c r="N15" s="55"/>
      <c r="O15" s="55"/>
      <c r="P15" s="55"/>
      <c r="Q15" s="55"/>
      <c r="R15" s="55"/>
    </row>
    <row r="16" spans="1:18" ht="12.75" customHeight="1">
      <c r="A16" s="58">
        <v>500</v>
      </c>
      <c r="B16" s="134" t="s">
        <v>76</v>
      </c>
      <c r="C16" s="135"/>
      <c r="D16" s="135"/>
      <c r="E16" s="135"/>
      <c r="F16" s="135"/>
      <c r="G16" s="135"/>
      <c r="H16" s="136"/>
      <c r="I16" s="59">
        <v>20.85</v>
      </c>
      <c r="J16" s="97">
        <f t="shared" ref="J16" si="0">A16*I16</f>
        <v>10425</v>
      </c>
      <c r="K16" s="98"/>
      <c r="N16" s="123"/>
      <c r="O16" s="123"/>
      <c r="P16" s="123"/>
      <c r="Q16" s="123"/>
      <c r="R16" s="123"/>
    </row>
    <row r="17" spans="1:18">
      <c r="A17" s="60"/>
      <c r="B17" s="131"/>
      <c r="C17" s="132"/>
      <c r="D17" s="132"/>
      <c r="E17" s="132"/>
      <c r="F17" s="132"/>
      <c r="G17" s="132"/>
      <c r="H17" s="133"/>
      <c r="I17" s="59"/>
      <c r="J17" s="97"/>
      <c r="K17" s="98"/>
      <c r="N17" s="123"/>
      <c r="O17" s="123"/>
      <c r="P17" s="123"/>
      <c r="Q17" s="123"/>
      <c r="R17" s="123"/>
    </row>
    <row r="18" spans="1:18" ht="12.75" customHeight="1">
      <c r="A18" s="58">
        <v>50</v>
      </c>
      <c r="B18" s="134" t="s">
        <v>77</v>
      </c>
      <c r="C18" s="135"/>
      <c r="D18" s="135"/>
      <c r="E18" s="135"/>
      <c r="F18" s="135"/>
      <c r="G18" s="135"/>
      <c r="H18" s="136"/>
      <c r="I18" s="59">
        <v>75</v>
      </c>
      <c r="J18" s="97">
        <f t="shared" ref="J18" si="1">A18*I18</f>
        <v>3750</v>
      </c>
      <c r="K18" s="98"/>
      <c r="N18" s="123"/>
      <c r="O18" s="123"/>
      <c r="P18" s="123"/>
      <c r="Q18" s="123"/>
      <c r="R18" s="123"/>
    </row>
    <row r="19" spans="1:18" ht="12.75" customHeight="1">
      <c r="A19" s="58"/>
      <c r="B19" s="128"/>
      <c r="C19" s="129"/>
      <c r="D19" s="129"/>
      <c r="E19" s="129"/>
      <c r="F19" s="129"/>
      <c r="G19" s="129"/>
      <c r="H19" s="130"/>
      <c r="I19" s="59"/>
      <c r="J19" s="97"/>
      <c r="K19" s="98"/>
      <c r="N19" s="123"/>
      <c r="O19" s="123"/>
      <c r="P19" s="123"/>
      <c r="Q19" s="123"/>
      <c r="R19" s="123"/>
    </row>
    <row r="20" spans="1:18" ht="12.75" customHeight="1">
      <c r="A20" s="58">
        <v>2000</v>
      </c>
      <c r="B20" s="137" t="s">
        <v>78</v>
      </c>
      <c r="C20" s="138"/>
      <c r="D20" s="138"/>
      <c r="E20" s="138"/>
      <c r="F20" s="138"/>
      <c r="G20" s="138"/>
      <c r="H20" s="139"/>
      <c r="I20" s="59">
        <v>4.22</v>
      </c>
      <c r="J20" s="97">
        <f t="shared" ref="J20" si="2">A20*I20</f>
        <v>8440</v>
      </c>
      <c r="K20" s="98"/>
      <c r="N20" s="123"/>
      <c r="O20" s="123"/>
      <c r="P20" s="123"/>
      <c r="Q20" s="123"/>
      <c r="R20" s="123"/>
    </row>
    <row r="21" spans="1:18" ht="12.75" customHeight="1">
      <c r="A21" s="58"/>
      <c r="B21" s="140"/>
      <c r="C21" s="141"/>
      <c r="D21" s="141"/>
      <c r="E21" s="141"/>
      <c r="F21" s="141"/>
      <c r="G21" s="141"/>
      <c r="H21" s="142"/>
      <c r="I21" s="59"/>
      <c r="J21" s="99"/>
      <c r="K21" s="100"/>
    </row>
    <row r="22" spans="1:18" ht="12.75" customHeight="1">
      <c r="A22" s="58">
        <v>2000</v>
      </c>
      <c r="B22" s="143" t="s">
        <v>79</v>
      </c>
      <c r="C22" s="144"/>
      <c r="D22" s="144"/>
      <c r="E22" s="144"/>
      <c r="F22" s="144"/>
      <c r="G22" s="144"/>
      <c r="H22" s="145"/>
      <c r="I22" s="59">
        <v>4.22</v>
      </c>
      <c r="J22" s="97">
        <f t="shared" ref="J22" si="3">A22*I22</f>
        <v>8440</v>
      </c>
      <c r="K22" s="98"/>
    </row>
    <row r="23" spans="1:18" ht="12.75" customHeight="1">
      <c r="A23" s="58"/>
      <c r="B23" s="140"/>
      <c r="C23" s="141"/>
      <c r="D23" s="141"/>
      <c r="E23" s="141"/>
      <c r="F23" s="141"/>
      <c r="G23" s="141"/>
      <c r="H23" s="142"/>
      <c r="I23" s="59"/>
      <c r="J23" s="99"/>
      <c r="K23" s="100"/>
    </row>
    <row r="24" spans="1:18" ht="12.75" customHeight="1">
      <c r="A24" s="58">
        <v>2000</v>
      </c>
      <c r="B24" s="143" t="s">
        <v>80</v>
      </c>
      <c r="C24" s="144"/>
      <c r="D24" s="144"/>
      <c r="E24" s="144"/>
      <c r="F24" s="144"/>
      <c r="G24" s="144"/>
      <c r="H24" s="145"/>
      <c r="I24" s="59">
        <v>4.22</v>
      </c>
      <c r="J24" s="97">
        <f t="shared" ref="J24" si="4">A24*I24</f>
        <v>8440</v>
      </c>
      <c r="K24" s="98"/>
    </row>
    <row r="25" spans="1:18" ht="12.75" customHeight="1">
      <c r="A25" s="58"/>
      <c r="B25" s="140"/>
      <c r="C25" s="141"/>
      <c r="D25" s="141"/>
      <c r="E25" s="141"/>
      <c r="F25" s="141"/>
      <c r="G25" s="141"/>
      <c r="H25" s="142"/>
      <c r="I25" s="59"/>
      <c r="J25" s="99"/>
      <c r="K25" s="100"/>
    </row>
    <row r="26" spans="1:18" ht="12.75" customHeight="1">
      <c r="A26" s="58">
        <v>2000</v>
      </c>
      <c r="B26" s="143" t="s">
        <v>85</v>
      </c>
      <c r="C26" s="144"/>
      <c r="D26" s="144"/>
      <c r="E26" s="144"/>
      <c r="F26" s="144"/>
      <c r="G26" s="144"/>
      <c r="H26" s="145"/>
      <c r="I26" s="59">
        <v>4.22</v>
      </c>
      <c r="J26" s="97">
        <f t="shared" ref="J26" si="5">A26*I26</f>
        <v>8440</v>
      </c>
      <c r="K26" s="98"/>
    </row>
    <row r="27" spans="1:18" ht="12.75" customHeight="1">
      <c r="A27" s="58"/>
      <c r="B27" s="140"/>
      <c r="C27" s="141"/>
      <c r="D27" s="141"/>
      <c r="E27" s="141"/>
      <c r="F27" s="141"/>
      <c r="G27" s="141"/>
      <c r="H27" s="142"/>
      <c r="I27" s="59"/>
      <c r="J27" s="99"/>
      <c r="K27" s="100"/>
    </row>
    <row r="28" spans="1:18" ht="12.75" customHeight="1">
      <c r="A28" s="58">
        <v>500</v>
      </c>
      <c r="B28" s="137" t="s">
        <v>81</v>
      </c>
      <c r="C28" s="138"/>
      <c r="D28" s="138"/>
      <c r="E28" s="138"/>
      <c r="F28" s="138"/>
      <c r="G28" s="138"/>
      <c r="H28" s="139"/>
      <c r="I28" s="59">
        <v>14</v>
      </c>
      <c r="J28" s="97">
        <f t="shared" ref="J28" si="6">A28*I28</f>
        <v>7000</v>
      </c>
      <c r="K28" s="98"/>
    </row>
    <row r="29" spans="1:18" ht="12.75" customHeight="1">
      <c r="A29" s="58"/>
      <c r="B29" s="137"/>
      <c r="C29" s="138"/>
      <c r="D29" s="138"/>
      <c r="E29" s="138"/>
      <c r="F29" s="138"/>
      <c r="G29" s="138"/>
      <c r="H29" s="139"/>
      <c r="I29" s="59"/>
      <c r="J29" s="99"/>
      <c r="K29" s="100"/>
    </row>
    <row r="30" spans="1:18" ht="12.75" customHeight="1">
      <c r="A30" s="58">
        <v>2000</v>
      </c>
      <c r="B30" s="143" t="s">
        <v>82</v>
      </c>
      <c r="C30" s="144"/>
      <c r="D30" s="144"/>
      <c r="E30" s="144"/>
      <c r="F30" s="144"/>
      <c r="G30" s="144"/>
      <c r="H30" s="145"/>
      <c r="I30" s="59">
        <v>4.78</v>
      </c>
      <c r="J30" s="97">
        <f t="shared" ref="J30" si="7">A30*I30</f>
        <v>9560</v>
      </c>
      <c r="K30" s="98"/>
    </row>
    <row r="31" spans="1:18" ht="11.25" customHeight="1">
      <c r="A31" s="58"/>
      <c r="B31" s="140"/>
      <c r="C31" s="141"/>
      <c r="D31" s="141"/>
      <c r="E31" s="141"/>
      <c r="F31" s="141"/>
      <c r="G31" s="141"/>
      <c r="H31" s="142"/>
      <c r="I31" s="59"/>
      <c r="J31" s="99"/>
      <c r="K31" s="100"/>
    </row>
    <row r="32" spans="1:18" ht="13.5" customHeight="1">
      <c r="A32" s="58">
        <v>2000</v>
      </c>
      <c r="B32" s="143" t="s">
        <v>83</v>
      </c>
      <c r="C32" s="144"/>
      <c r="D32" s="144"/>
      <c r="E32" s="144"/>
      <c r="F32" s="144"/>
      <c r="G32" s="144"/>
      <c r="H32" s="145"/>
      <c r="I32" s="59">
        <v>4.78</v>
      </c>
      <c r="J32" s="97">
        <f t="shared" ref="J32" si="8">A32*I32</f>
        <v>9560</v>
      </c>
      <c r="K32" s="98"/>
    </row>
    <row r="33" spans="1:11" ht="11.25" customHeight="1">
      <c r="A33" s="58"/>
      <c r="B33" s="140"/>
      <c r="C33" s="141"/>
      <c r="D33" s="141"/>
      <c r="E33" s="141"/>
      <c r="F33" s="141"/>
      <c r="G33" s="141"/>
      <c r="H33" s="142"/>
      <c r="I33" s="59"/>
      <c r="J33" s="99"/>
      <c r="K33" s="100"/>
    </row>
    <row r="34" spans="1:11" ht="14.25" customHeight="1">
      <c r="A34" s="58">
        <v>2000</v>
      </c>
      <c r="B34" s="134" t="s">
        <v>86</v>
      </c>
      <c r="C34" s="135"/>
      <c r="D34" s="135"/>
      <c r="E34" s="135"/>
      <c r="F34" s="135"/>
      <c r="G34" s="135"/>
      <c r="H34" s="136"/>
      <c r="I34" s="147">
        <v>4.22</v>
      </c>
      <c r="J34" s="97">
        <f t="shared" ref="J34" si="9">A34*I34</f>
        <v>8440</v>
      </c>
      <c r="K34" s="98"/>
    </row>
    <row r="35" spans="1:11" ht="14.25" customHeight="1" thickBot="1">
      <c r="A35" s="79" t="s">
        <v>0</v>
      </c>
      <c r="B35" s="80"/>
      <c r="C35" s="80"/>
      <c r="D35" s="80"/>
      <c r="E35" s="80"/>
      <c r="F35" s="80"/>
      <c r="G35" s="80"/>
      <c r="H35" s="80"/>
      <c r="I35" s="81"/>
      <c r="J35" s="146">
        <f>SUM(J16:J34)</f>
        <v>82495</v>
      </c>
      <c r="K35" s="146"/>
    </row>
    <row r="36" spans="1:11" ht="12" customHeight="1">
      <c r="A36" s="148" t="s">
        <v>87</v>
      </c>
      <c r="B36" s="35"/>
      <c r="C36" s="35"/>
      <c r="D36" s="35"/>
      <c r="E36" s="35"/>
      <c r="F36" s="35"/>
      <c r="G36" s="35"/>
      <c r="H36" s="35"/>
      <c r="I36" s="35"/>
      <c r="J36" s="36"/>
      <c r="K36" s="36"/>
    </row>
    <row r="37" spans="1:11" ht="12.75" customHeight="1">
      <c r="A37" s="89" t="s">
        <v>54</v>
      </c>
      <c r="B37" s="90"/>
      <c r="C37" s="90"/>
      <c r="D37" s="90"/>
      <c r="E37" s="90"/>
      <c r="F37" s="90"/>
      <c r="G37" s="91"/>
      <c r="H37" s="8"/>
      <c r="I37" s="37" t="s">
        <v>62</v>
      </c>
      <c r="J37" s="37" t="str">
        <f>IF($K37=0,"",Settings!$B$29)</f>
        <v/>
      </c>
      <c r="K37" s="38">
        <v>0</v>
      </c>
    </row>
    <row r="38" spans="1:11" ht="18" customHeight="1">
      <c r="A38" s="86" t="s">
        <v>60</v>
      </c>
      <c r="B38" s="87"/>
      <c r="C38" s="87"/>
      <c r="D38" s="87"/>
      <c r="E38" s="87"/>
      <c r="F38" s="87"/>
      <c r="G38" s="88"/>
      <c r="H38" s="41"/>
      <c r="I38" s="37" t="s">
        <v>58</v>
      </c>
      <c r="J38" s="40" t="str">
        <f>IF($K38=0,"",Settings!$B$29)</f>
        <v>$</v>
      </c>
      <c r="K38" s="50">
        <f>J35-K37</f>
        <v>82495</v>
      </c>
    </row>
    <row r="39" spans="1:11" ht="12" customHeight="1">
      <c r="A39" s="76" t="s">
        <v>61</v>
      </c>
      <c r="B39" s="77"/>
      <c r="C39" s="77"/>
      <c r="D39" s="77"/>
      <c r="E39" s="77"/>
      <c r="F39" s="77"/>
      <c r="G39" s="78"/>
      <c r="H39" s="42"/>
      <c r="I39" s="37" t="s">
        <v>46</v>
      </c>
      <c r="J39" s="84">
        <v>0.18</v>
      </c>
      <c r="K39" s="85"/>
    </row>
    <row r="40" spans="1:11">
      <c r="A40" s="93"/>
      <c r="B40" s="94"/>
      <c r="C40" s="94"/>
      <c r="D40" s="94"/>
      <c r="E40" s="94"/>
      <c r="F40" s="94"/>
      <c r="G40" s="95"/>
      <c r="H40" s="42"/>
      <c r="I40" s="37" t="s">
        <v>47</v>
      </c>
      <c r="J40" s="37" t="str">
        <f>IF($K40=0,"",Settings!$B$29)</f>
        <v>$</v>
      </c>
      <c r="K40" s="39">
        <f>K38*0.18</f>
        <v>14849.099999999999</v>
      </c>
    </row>
    <row r="41" spans="1:11" ht="13.5" thickBot="1">
      <c r="A41" s="73"/>
      <c r="B41" s="74"/>
      <c r="C41" s="74"/>
      <c r="D41" s="74"/>
      <c r="E41" s="74"/>
      <c r="F41" s="74"/>
      <c r="G41" s="75"/>
      <c r="H41" s="42"/>
      <c r="I41" s="43" t="s">
        <v>1</v>
      </c>
      <c r="J41" s="43" t="str">
        <f>IF($K41=0,"",Settings!$B$29)</f>
        <v>$</v>
      </c>
      <c r="K41" s="61">
        <f>K38+K40</f>
        <v>97344.1</v>
      </c>
    </row>
    <row r="42" spans="1:11" ht="4.5" customHeight="1" thickTop="1">
      <c r="A42" s="6"/>
      <c r="B42" s="6"/>
      <c r="C42" s="6"/>
      <c r="D42" s="7"/>
      <c r="F42" s="9"/>
    </row>
    <row r="43" spans="1:11" ht="14.25" customHeight="1">
      <c r="A43" s="96" t="s">
        <v>48</v>
      </c>
      <c r="B43" s="96"/>
      <c r="C43" s="96"/>
      <c r="D43" s="96"/>
      <c r="E43" s="96"/>
      <c r="F43" s="96"/>
      <c r="G43" s="96"/>
      <c r="H43" s="96"/>
      <c r="I43" s="96"/>
      <c r="J43" s="96"/>
      <c r="K43" s="96"/>
    </row>
    <row r="44" spans="1:11" ht="9.75" customHeight="1">
      <c r="A44" s="96" t="s">
        <v>49</v>
      </c>
      <c r="B44" s="96"/>
      <c r="C44" s="96"/>
      <c r="D44" s="96"/>
      <c r="E44" s="96"/>
      <c r="F44" s="96"/>
      <c r="G44" s="96"/>
      <c r="H44" s="96"/>
      <c r="I44" s="96"/>
      <c r="J44" s="96"/>
      <c r="K44" s="96"/>
    </row>
    <row r="45" spans="1:11" ht="8.25" customHeight="1">
      <c r="A45" s="10"/>
      <c r="B45" s="10"/>
      <c r="C45" s="10"/>
      <c r="D45" s="5"/>
      <c r="E45" s="2"/>
      <c r="F45" s="11"/>
      <c r="G45" s="2"/>
      <c r="H45" s="2"/>
      <c r="I45" s="2"/>
      <c r="J45" s="2"/>
      <c r="K45" s="2"/>
    </row>
    <row r="46" spans="1:11" ht="14.25" customHeight="1">
      <c r="A46" s="127" t="s">
        <v>50</v>
      </c>
      <c r="B46" s="127"/>
      <c r="C46" s="127"/>
      <c r="D46" s="127"/>
      <c r="E46" s="127"/>
      <c r="F46" s="127"/>
      <c r="G46" s="127"/>
      <c r="H46" s="127"/>
      <c r="I46" s="127"/>
      <c r="J46" s="127"/>
      <c r="K46" s="127"/>
    </row>
    <row r="47" spans="1:11" ht="8.25" customHeight="1">
      <c r="A47" s="5"/>
      <c r="B47" s="5"/>
      <c r="C47" s="5"/>
      <c r="D47" s="5"/>
      <c r="E47" s="5"/>
      <c r="F47" s="5"/>
      <c r="G47" s="33"/>
      <c r="H47" s="33"/>
      <c r="I47" s="33"/>
      <c r="J47" s="33"/>
      <c r="K47" s="2"/>
    </row>
    <row r="48" spans="1:11" ht="10.5" customHeight="1">
      <c r="A48" s="124" t="s">
        <v>57</v>
      </c>
      <c r="B48" s="125"/>
      <c r="C48" s="126"/>
      <c r="E48" s="124" t="s">
        <v>72</v>
      </c>
      <c r="F48" s="125"/>
      <c r="G48" s="126"/>
      <c r="I48" s="124" t="s">
        <v>56</v>
      </c>
      <c r="J48" s="125"/>
      <c r="K48" s="126"/>
    </row>
    <row r="49" spans="1:11" s="2" customFormat="1" ht="12.75" customHeight="1">
      <c r="A49" s="4"/>
      <c r="B49" s="4"/>
      <c r="C49" s="4"/>
      <c r="D49" s="4"/>
      <c r="E49" s="4"/>
      <c r="F49" s="4"/>
      <c r="G49" s="34"/>
      <c r="H49" s="34"/>
      <c r="I49" s="34"/>
      <c r="J49" s="34"/>
      <c r="K49" s="4"/>
    </row>
    <row r="50" spans="1:11" ht="12" customHeight="1">
      <c r="A50" s="82" t="s">
        <v>51</v>
      </c>
      <c r="B50" s="82"/>
      <c r="C50" s="82"/>
      <c r="D50" s="82"/>
      <c r="E50" s="82"/>
      <c r="F50" s="82"/>
      <c r="G50" s="82"/>
      <c r="H50" s="82"/>
      <c r="I50" s="82"/>
      <c r="J50" s="82"/>
      <c r="K50" s="82"/>
    </row>
    <row r="51" spans="1:11" ht="10.5" customHeight="1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</row>
    <row r="52" spans="1:11">
      <c r="A52" s="92" t="s">
        <v>69</v>
      </c>
      <c r="B52" s="92"/>
      <c r="C52" s="92"/>
      <c r="D52" s="92"/>
      <c r="E52" s="92"/>
      <c r="F52" s="92"/>
      <c r="G52" s="92"/>
      <c r="H52" s="92"/>
      <c r="I52" s="92"/>
      <c r="J52" s="92"/>
      <c r="K52" s="92"/>
    </row>
    <row r="53" spans="1:11">
      <c r="A53" s="83" t="str">
        <f>Settings!$B$10&amp;" "&amp;Settings!$B$11&amp;", "&amp;Settings!$B$12&amp;IF(ISBLANK(Settings!$B$13),", ",", "&amp;Settings!$B$13&amp;", ")&amp;IF(ISBLANK(Settings!$B$14),"",""&amp;Settings!$B$14&amp;", ")&amp;Settings!$B$15</f>
        <v xml:space="preserve">C/Paseo de los locutores No.104 B El Millon, D.N., Republica Dominicana, </v>
      </c>
      <c r="B53" s="83"/>
      <c r="C53" s="83"/>
      <c r="D53" s="83"/>
      <c r="E53" s="83"/>
      <c r="F53" s="83"/>
      <c r="G53" s="83"/>
      <c r="H53" s="83"/>
      <c r="I53" s="83"/>
      <c r="J53" s="83"/>
      <c r="K53" s="83"/>
    </row>
    <row r="54" spans="1:11">
      <c r="A54" s="72" t="str">
        <f>"Tel: "&amp;Settings!$B$17&amp;"  "&amp;Settings!$B$18&amp;IF(ISBLANK(Settings!$B$19)," "," E-mail: "&amp;Settings!$B$19)&amp;IF(ISBLANK(Settings!$B$20)," "," Redes: "&amp;Settings!$B$20)</f>
        <v>Tel: 809-699-2229   E-mail: solumixrd@gmail.com; ventassolumixrd@gmail.com Redes: @solumixrd</v>
      </c>
      <c r="B54" s="72"/>
      <c r="C54" s="72"/>
      <c r="D54" s="72"/>
      <c r="E54" s="72"/>
      <c r="F54" s="72"/>
      <c r="G54" s="72"/>
      <c r="H54" s="72"/>
      <c r="I54" s="72"/>
      <c r="J54" s="72"/>
      <c r="K54" s="72"/>
    </row>
  </sheetData>
  <mergeCells count="64">
    <mergeCell ref="N16:R20"/>
    <mergeCell ref="E48:G48"/>
    <mergeCell ref="I48:K48"/>
    <mergeCell ref="A46:K46"/>
    <mergeCell ref="J29:K29"/>
    <mergeCell ref="J33:K33"/>
    <mergeCell ref="J34:K34"/>
    <mergeCell ref="J35:K35"/>
    <mergeCell ref="J20:K20"/>
    <mergeCell ref="J21:K21"/>
    <mergeCell ref="A48:C48"/>
    <mergeCell ref="J31:K31"/>
    <mergeCell ref="J32:K32"/>
    <mergeCell ref="J30:K30"/>
    <mergeCell ref="J23:K23"/>
    <mergeCell ref="J26:K26"/>
    <mergeCell ref="A10:D10"/>
    <mergeCell ref="A12:D12"/>
    <mergeCell ref="A11:D11"/>
    <mergeCell ref="A9:D9"/>
    <mergeCell ref="F9:K9"/>
    <mergeCell ref="F10:K10"/>
    <mergeCell ref="F12:K12"/>
    <mergeCell ref="I4:K4"/>
    <mergeCell ref="I5:K5"/>
    <mergeCell ref="I6:K6"/>
    <mergeCell ref="I7:K7"/>
    <mergeCell ref="F13:K13"/>
    <mergeCell ref="A13:D13"/>
    <mergeCell ref="F11:K11"/>
    <mergeCell ref="J15:K15"/>
    <mergeCell ref="B15:H15"/>
    <mergeCell ref="J16:K16"/>
    <mergeCell ref="J24:K24"/>
    <mergeCell ref="J25:K25"/>
    <mergeCell ref="B16:H16"/>
    <mergeCell ref="B18:H18"/>
    <mergeCell ref="B20:H21"/>
    <mergeCell ref="B22:H23"/>
    <mergeCell ref="B24:H25"/>
    <mergeCell ref="B26:H27"/>
    <mergeCell ref="J17:K17"/>
    <mergeCell ref="J18:K18"/>
    <mergeCell ref="J28:K28"/>
    <mergeCell ref="J22:K22"/>
    <mergeCell ref="J19:K19"/>
    <mergeCell ref="J27:K27"/>
    <mergeCell ref="B28:H29"/>
    <mergeCell ref="B30:H31"/>
    <mergeCell ref="A54:K54"/>
    <mergeCell ref="A41:G41"/>
    <mergeCell ref="A39:G39"/>
    <mergeCell ref="A35:I35"/>
    <mergeCell ref="A50:K50"/>
    <mergeCell ref="A53:K53"/>
    <mergeCell ref="J39:K39"/>
    <mergeCell ref="A38:G38"/>
    <mergeCell ref="A37:G37"/>
    <mergeCell ref="A52:K52"/>
    <mergeCell ref="A40:G40"/>
    <mergeCell ref="A44:K44"/>
    <mergeCell ref="A43:K43"/>
    <mergeCell ref="B34:H34"/>
    <mergeCell ref="B32:H33"/>
  </mergeCells>
  <phoneticPr fontId="1" type="noConversion"/>
  <conditionalFormatting sqref="A37 I15:K15 A15:B15 A9:D9 F9">
    <cfRule type="expression" dxfId="10" priority="28" stopIfTrue="1">
      <formula>IF($L$2="No Color",TRUE,FALSE)</formula>
    </cfRule>
    <cfRule type="expression" dxfId="9" priority="29" stopIfTrue="1">
      <formula>IF($L$2="Red",TRUE,FALSE)</formula>
    </cfRule>
    <cfRule type="expression" dxfId="8" priority="30" stopIfTrue="1">
      <formula>IF($L$2="Green",TRUE,FALSE)</formula>
    </cfRule>
  </conditionalFormatting>
  <conditionalFormatting sqref="K1">
    <cfRule type="expression" dxfId="7" priority="25" stopIfTrue="1">
      <formula>IF($L$2="No Color",TRUE,FALSE)</formula>
    </cfRule>
    <cfRule type="expression" dxfId="6" priority="26" stopIfTrue="1">
      <formula>IF($L$2="Red",TRUE,FALSE)</formula>
    </cfRule>
    <cfRule type="expression" dxfId="5" priority="27" stopIfTrue="1">
      <formula>IF($L$2="Green",TRUE,FALSE)</formula>
    </cfRule>
  </conditionalFormatting>
  <conditionalFormatting sqref="A35:I35 K16:K17 B16 J16:J35 K19:K35 J18:K20 B18:B20 B22:B34 J22:K34">
    <cfRule type="expression" dxfId="4" priority="37" stopIfTrue="1">
      <formula>MOD(ROW(),2)=1</formula>
    </cfRule>
  </conditionalFormatting>
  <conditionalFormatting sqref="A52:K52">
    <cfRule type="expression" dxfId="3" priority="38" stopIfTrue="1">
      <formula>IF($L$2="No Color",TRUE,FALSE)</formula>
    </cfRule>
    <cfRule type="expression" dxfId="2" priority="39" stopIfTrue="1">
      <formula>IF($L$2="Red",TRUE,FALSE)</formula>
    </cfRule>
    <cfRule type="expression" dxfId="1" priority="40" stopIfTrue="1">
      <formula>IF($L$2="Green",TRUE,FALSE)</formula>
    </cfRule>
  </conditionalFormatting>
  <conditionalFormatting sqref="K16:K17 B16 J16:J32 K19:K32 J18:K20 B18:B20 B22:B34 J22:K34">
    <cfRule type="expression" dxfId="0" priority="8">
      <formula>MOD(ROW(),2)=1</formula>
    </cfRule>
  </conditionalFormatting>
  <dataValidations count="1">
    <dataValidation type="list" errorStyle="warning" allowBlank="1" showInputMessage="1" showErrorMessage="1" prompt="seleccionar forma de pago" sqref="I7:K7">
      <formula1>formadepago</formula1>
    </dataValidation>
  </dataValidations>
  <pageMargins left="0.35433070866141736" right="0.35433070866141736" top="0.19685039370078741" bottom="0.19685039370078741" header="0.51181102362204722" footer="0.51181102362204722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Settings</vt:lpstr>
      <vt:lpstr>cotizacion</vt:lpstr>
      <vt:lpstr>cotizacion!Área_de_impresión</vt:lpstr>
      <vt:lpstr>formadepago</vt:lpstr>
    </vt:vector>
  </TitlesOfParts>
  <Company>Spreadsheet123 LTD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Price Quote Template</dc:title>
  <dc:creator>Spreadsheet123.com</dc:creator>
  <dc:description>© 2013 Spreadsheet123.com. All rights reserved</dc:description>
  <cp:lastModifiedBy>Fernando Gonzalez</cp:lastModifiedBy>
  <cp:lastPrinted>2018-07-26T00:05:20Z</cp:lastPrinted>
  <dcterms:created xsi:type="dcterms:W3CDTF">2009-07-28T19:11:35Z</dcterms:created>
  <dcterms:modified xsi:type="dcterms:W3CDTF">2018-08-01T19:53:01Z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© 2013 Spreadsheet123 LTD</vt:lpwstr>
  </property>
  <property fmtid="{D5CDD505-2E9C-101B-9397-08002B2CF9AE}" pid="3" name="Version">
    <vt:lpwstr>1.0.1</vt:lpwstr>
  </property>
</Properties>
</file>