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6\Marzo 2026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'!$A$1:$H$93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B64" i="2"/>
  <c r="D18" i="2"/>
  <c r="C64" i="2" l="1"/>
  <c r="D64" i="2"/>
  <c r="E64" i="2"/>
  <c r="F64" i="2"/>
  <c r="G64" i="2"/>
  <c r="G80" i="2" l="1"/>
  <c r="G77" i="2" l="1"/>
  <c r="G28" i="2"/>
  <c r="F80" i="2" l="1"/>
  <c r="F77" i="2"/>
  <c r="F28" i="2"/>
  <c r="E28" i="2" l="1"/>
  <c r="E80" i="2"/>
  <c r="D77" i="2" l="1"/>
  <c r="C28" i="2" l="1"/>
  <c r="D28" i="2"/>
  <c r="E77" i="2" l="1"/>
  <c r="D12" i="2" l="1"/>
  <c r="B12" i="2" l="1"/>
  <c r="H23" i="2" l="1"/>
  <c r="F12" i="2" l="1"/>
  <c r="D54" i="2" l="1"/>
  <c r="D85" i="2" s="1"/>
  <c r="C54" i="2"/>
  <c r="C18" i="2"/>
  <c r="C12" i="2"/>
  <c r="H54" i="2"/>
  <c r="G54" i="2"/>
  <c r="F54" i="2"/>
  <c r="E54" i="2"/>
  <c r="B54" i="2"/>
  <c r="D11" i="2" l="1"/>
  <c r="H13" i="2"/>
  <c r="H14" i="2"/>
  <c r="H17" i="2"/>
  <c r="H19" i="2"/>
  <c r="H20" i="2"/>
  <c r="H21" i="2"/>
  <c r="H22" i="2"/>
  <c r="H24" i="2"/>
  <c r="H25" i="2"/>
  <c r="H26" i="2"/>
  <c r="H29" i="2"/>
  <c r="H30" i="2"/>
  <c r="H31" i="2"/>
  <c r="H32" i="2"/>
  <c r="H33" i="2"/>
  <c r="H34" i="2"/>
  <c r="H35" i="2"/>
  <c r="H37" i="2"/>
  <c r="C11" i="2"/>
  <c r="C85" i="2" l="1"/>
  <c r="G18" i="2" l="1"/>
  <c r="F18" i="2"/>
  <c r="E18" i="2"/>
  <c r="G12" i="2"/>
  <c r="E12" i="2"/>
  <c r="B28" i="2"/>
  <c r="B18" i="2"/>
  <c r="B85" i="2" l="1"/>
  <c r="H12" i="2"/>
  <c r="F11" i="2"/>
  <c r="F85" i="2"/>
  <c r="B11" i="2"/>
  <c r="G11" i="2"/>
  <c r="G85" i="2"/>
  <c r="E85" i="2"/>
  <c r="E11" i="2"/>
  <c r="H28" i="2"/>
  <c r="H18" i="2"/>
  <c r="H11" i="2" l="1"/>
  <c r="H85" i="2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<sst xmlns="http://schemas.openxmlformats.org/spreadsheetml/2006/main" count="94" uniqueCount="94">
  <si>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</si>
  <si>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</si>
  <si>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</si>
  <si>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</si>
  <si>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</si>
  <si>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</si>
  <si>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</si>
  <si>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</si>
  <si>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</si>
  <si>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</si>
  <si>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</si>
  <si>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</si>
  <si>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</si>
  <si>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</si>
  <si>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</si>
  <si>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</si>
  <si>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</si>
  <si>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</si>
  <si>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</si>
  <si>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</si>
  <si>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</si>
  <si>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</si>
  <si>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</si>
  <si>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</si>
  <si>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</si>
  <si>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</si>
  <si>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</si>
  <si>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</si>
  <si>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</si>
  <si>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</si>
  <si>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</si>
  <si>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</si>
  <si>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</si>
  <si>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</si>
  <si>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</si>
  <si>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</si>
  <si>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</si>
  <si>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</si>
  <si>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</si>
  <si>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</si>
  <si>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</si>
  <si>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</si>
  <si>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</si>
  <si>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</si>
  <si>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</si>
  <si>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</si>
  <si>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</si>
  <si>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</si>
  <si>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</si>
  <si>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</si>
  <si>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</si>
  <si>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</si>
  <si>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</si>
  <si>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</si>
  <si>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</si>
  <si>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</si>
  <si>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</si>
  <si>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</si>
  <si>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</si>
  <si>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</si>
  <si>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</si>
  <si>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</si>
  <si>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</si>
  <si>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</si>
  <si>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</si>
  <si>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</si>
  <si>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</si>
  <si>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</si>
  <si>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</si>
  <si>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</si>
  <si>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</si>
  <si>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</si>
  <si>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</si>
  <si>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</si>
  <si>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</si>
  <si>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</si>
  <si>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</si>
  <si>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</si>
  <si>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</si>
  <si>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</si>
  <si>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Mayo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</si>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</sst>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9" fillId="2" borderId="2" xfId="1" applyFont="1" applyFill="1" applyBorder="1"/>
    <xf numFmtId="164" fontId="3" fillId="0" borderId="0" xfId="0" applyNumberFormat="1" applyFont="1"/>
    <xf numFmtId="164" fontId="3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2"/>
  <sheetViews>
    <sheetView showGridLines="0" tabSelected="1" zoomScale="90" zoomScaleNormal="90" workbookViewId="0">
      <pane ySplit="10" topLeftCell="A11" activePane="bottomLeft" state="frozen"/>
      <selection activeCell="B1" sqref="B1"/>
      <selection pane="bottomLeft" activeCell="I91" sqref="I91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6.42578125" customWidth="1"/>
    <col min="5" max="5" width="15.5703125" bestFit="1" customWidth="1"/>
    <col min="6" max="6" width="16.85546875" customWidth="1"/>
    <col min="7" max="7" width="20" hidden="1" customWidth="1"/>
    <col min="8" max="8" width="18.42578125" customWidth="1"/>
  </cols>
  <sheetData>
    <row r="3" spans="1:9" ht="28.5" customHeight="1" x14ac:dyDescent="0.25">
      <c r="A3" s="44" t="s">
        <v>84</v>
      </c>
      <c r="B3" s="45"/>
      <c r="C3" s="45"/>
      <c r="D3" s="45"/>
      <c r="E3" s="45"/>
      <c r="F3" s="45"/>
      <c r="G3" s="45"/>
      <c r="H3" s="45"/>
    </row>
    <row r="4" spans="1:9" ht="21" customHeight="1" x14ac:dyDescent="0.25">
      <c r="A4" s="46" t="s">
        <v>85</v>
      </c>
      <c r="B4" s="47"/>
      <c r="C4" s="47"/>
      <c r="D4" s="47"/>
      <c r="E4" s="47"/>
      <c r="F4" s="47"/>
      <c r="G4" s="47"/>
      <c r="H4" s="47"/>
    </row>
    <row r="5" spans="1:9" ht="15.75" x14ac:dyDescent="0.25">
      <c r="A5" s="51" t="s">
        <v>91</v>
      </c>
      <c r="B5" s="52"/>
      <c r="C5" s="52"/>
      <c r="D5" s="52"/>
      <c r="E5" s="52"/>
      <c r="F5" s="52"/>
      <c r="G5" s="52"/>
      <c r="H5" s="52"/>
    </row>
    <row r="6" spans="1:9" ht="15.75" customHeight="1" x14ac:dyDescent="0.25">
      <c r="A6" s="53" t="s">
        <v>81</v>
      </c>
      <c r="B6" s="40"/>
      <c r="C6" s="40"/>
      <c r="D6" s="40"/>
      <c r="E6" s="40"/>
      <c r="F6" s="40"/>
      <c r="G6" s="40"/>
      <c r="H6" s="40"/>
    </row>
    <row r="7" spans="1:9" ht="15.75" customHeight="1" x14ac:dyDescent="0.25">
      <c r="A7" s="40" t="s">
        <v>75</v>
      </c>
      <c r="B7" s="40"/>
      <c r="C7" s="40"/>
      <c r="D7" s="40"/>
      <c r="E7" s="40"/>
      <c r="F7" s="40"/>
      <c r="G7" s="40"/>
      <c r="H7" s="40"/>
    </row>
    <row r="8" spans="1:9" x14ac:dyDescent="0.25">
      <c r="C8" s="14"/>
      <c r="D8" s="14"/>
      <c r="E8" s="14"/>
    </row>
    <row r="9" spans="1:9" ht="25.5" customHeight="1" x14ac:dyDescent="0.25">
      <c r="A9" s="48" t="s">
        <v>65</v>
      </c>
      <c r="B9" s="49" t="s">
        <v>83</v>
      </c>
      <c r="C9" s="49" t="s">
        <v>82</v>
      </c>
      <c r="D9" s="41" t="s">
        <v>87</v>
      </c>
      <c r="E9" s="42"/>
      <c r="F9" s="42"/>
      <c r="G9" s="42"/>
      <c r="H9" s="43"/>
    </row>
    <row r="10" spans="1:9" x14ac:dyDescent="0.25">
      <c r="A10" s="48"/>
      <c r="B10" s="50"/>
      <c r="C10" s="50"/>
      <c r="D10" s="7" t="s">
        <v>77</v>
      </c>
      <c r="E10" s="7" t="s">
        <v>78</v>
      </c>
      <c r="F10" s="7" t="s">
        <v>79</v>
      </c>
      <c r="G10" s="8" t="s">
        <v>80</v>
      </c>
      <c r="H10" s="7" t="s">
        <v>76</v>
      </c>
    </row>
    <row r="11" spans="1:9" ht="15.75" x14ac:dyDescent="0.25">
      <c r="A11" s="1" t="s">
        <v>0</v>
      </c>
      <c r="B11" s="19">
        <f>B12+B18+B28+B54+B64</f>
        <v>176260745</v>
      </c>
      <c r="C11" s="19">
        <f t="shared" ref="C11:F11" si="0">C12+C18+C28+C54</f>
        <v>0</v>
      </c>
      <c r="D11" s="20">
        <f t="shared" si="0"/>
        <v>6421658</v>
      </c>
      <c r="E11" s="20">
        <f t="shared" si="0"/>
        <v>7034926</v>
      </c>
      <c r="F11" s="20">
        <f t="shared" si="0"/>
        <v>8218006</v>
      </c>
      <c r="G11" s="20">
        <f>G12+G18+G28+G54</f>
        <v>0</v>
      </c>
      <c r="H11" s="20">
        <f>H12+H18+H28+H54+H64</f>
        <v>21573009</v>
      </c>
    </row>
    <row r="12" spans="1:9" ht="15.75" x14ac:dyDescent="0.25">
      <c r="A12" s="2" t="s">
        <v>1</v>
      </c>
      <c r="B12" s="15">
        <f>SUM(B13:B17)</f>
        <v>96771799</v>
      </c>
      <c r="C12" s="21">
        <f>SUM(C13:C17)</f>
        <v>0</v>
      </c>
      <c r="D12" s="15">
        <f>SUM(D13:D17)</f>
        <v>5462849</v>
      </c>
      <c r="E12" s="15">
        <f t="shared" ref="E12:G12" si="1">SUM(E13:E17)</f>
        <v>5488346</v>
      </c>
      <c r="F12" s="15">
        <f t="shared" si="1"/>
        <v>5651495</v>
      </c>
      <c r="G12" s="15">
        <f t="shared" si="1"/>
        <v>0</v>
      </c>
      <c r="H12" s="16">
        <f>SUM(D12:G12)</f>
        <v>16602690</v>
      </c>
    </row>
    <row r="13" spans="1:9" ht="15.75" x14ac:dyDescent="0.25">
      <c r="A13" s="4" t="s">
        <v>2</v>
      </c>
      <c r="B13" s="22">
        <v>68328000</v>
      </c>
      <c r="C13" s="22"/>
      <c r="D13" s="23">
        <v>4620350</v>
      </c>
      <c r="E13" s="24">
        <v>4641350</v>
      </c>
      <c r="F13" s="25">
        <v>4786109</v>
      </c>
      <c r="G13" s="24"/>
      <c r="H13" s="26">
        <f>SUM(D13:G13)</f>
        <v>14047809</v>
      </c>
    </row>
    <row r="14" spans="1:9" ht="15.75" x14ac:dyDescent="0.25">
      <c r="A14" s="4" t="s">
        <v>3</v>
      </c>
      <c r="B14" s="22">
        <v>19207000</v>
      </c>
      <c r="C14" s="22"/>
      <c r="D14" s="23">
        <v>136000</v>
      </c>
      <c r="E14" s="11">
        <v>136000</v>
      </c>
      <c r="F14" s="11">
        <v>139000</v>
      </c>
      <c r="G14" s="24"/>
      <c r="H14" s="26">
        <f>SUM(D14:G14)</f>
        <v>411000</v>
      </c>
    </row>
    <row r="15" spans="1:9" ht="15.75" x14ac:dyDescent="0.25">
      <c r="A15" s="4" t="s">
        <v>4</v>
      </c>
      <c r="B15" s="22">
        <v>0</v>
      </c>
      <c r="C15" s="22"/>
      <c r="D15" s="23"/>
      <c r="E15" s="11"/>
      <c r="F15" s="11"/>
      <c r="G15" s="24"/>
      <c r="H15" s="28"/>
      <c r="I15" s="9"/>
    </row>
    <row r="16" spans="1:9" ht="15.75" x14ac:dyDescent="0.25">
      <c r="A16" s="4" t="s">
        <v>5</v>
      </c>
      <c r="B16" s="22">
        <v>0</v>
      </c>
      <c r="C16" s="22"/>
      <c r="D16" s="27"/>
      <c r="E16" s="11"/>
      <c r="F16" s="11"/>
      <c r="G16" s="28"/>
      <c r="H16" s="28"/>
    </row>
    <row r="17" spans="1:8" ht="15.75" x14ac:dyDescent="0.25">
      <c r="A17" s="4" t="s">
        <v>6</v>
      </c>
      <c r="B17" s="22">
        <v>9236799</v>
      </c>
      <c r="C17" s="22"/>
      <c r="D17" s="23">
        <v>706499</v>
      </c>
      <c r="E17" s="11">
        <v>710996</v>
      </c>
      <c r="F17" s="29">
        <v>726386</v>
      </c>
      <c r="G17" s="29"/>
      <c r="H17" s="26">
        <f>SUM(D17:G17)</f>
        <v>2143881</v>
      </c>
    </row>
    <row r="18" spans="1:8" ht="15.75" x14ac:dyDescent="0.25">
      <c r="A18" s="2" t="s">
        <v>7</v>
      </c>
      <c r="B18" s="31">
        <f>SUM(B19:B27)</f>
        <v>24210882</v>
      </c>
      <c r="C18" s="31">
        <f>SUM(C19:C26)</f>
        <v>0</v>
      </c>
      <c r="D18" s="31">
        <f>SUM(D19:D27)</f>
        <v>933486</v>
      </c>
      <c r="E18" s="31">
        <f t="shared" ref="E18:G18" si="2">SUM(E19:E27)</f>
        <v>1471185</v>
      </c>
      <c r="F18" s="31">
        <f t="shared" si="2"/>
        <v>1134394</v>
      </c>
      <c r="G18" s="31">
        <f t="shared" si="2"/>
        <v>0</v>
      </c>
      <c r="H18" s="16">
        <f>SUM(D18:G18)</f>
        <v>3539065</v>
      </c>
    </row>
    <row r="19" spans="1:8" ht="15.75" x14ac:dyDescent="0.25">
      <c r="A19" s="4" t="s">
        <v>8</v>
      </c>
      <c r="B19" s="22">
        <v>9047712</v>
      </c>
      <c r="C19" s="22"/>
      <c r="D19" s="23">
        <v>697243</v>
      </c>
      <c r="E19" s="11">
        <v>690147</v>
      </c>
      <c r="F19" s="11">
        <v>712407</v>
      </c>
      <c r="G19" s="24"/>
      <c r="H19" s="26">
        <f>SUM(D19:G19)</f>
        <v>2099797</v>
      </c>
    </row>
    <row r="20" spans="1:8" ht="15.75" x14ac:dyDescent="0.25">
      <c r="A20" s="4" t="s">
        <v>9</v>
      </c>
      <c r="B20" s="22">
        <v>1824030</v>
      </c>
      <c r="C20" s="22"/>
      <c r="D20" s="27"/>
      <c r="E20" s="11"/>
      <c r="F20" s="11">
        <v>235</v>
      </c>
      <c r="G20" s="24"/>
      <c r="H20" s="26">
        <f>SUM(D20:G20)</f>
        <v>235</v>
      </c>
    </row>
    <row r="21" spans="1:8" ht="15.75" x14ac:dyDescent="0.25">
      <c r="A21" s="4" t="s">
        <v>10</v>
      </c>
      <c r="B21" s="22">
        <v>600000</v>
      </c>
      <c r="C21" s="22"/>
      <c r="D21" s="27"/>
      <c r="E21" s="11">
        <v>99535</v>
      </c>
      <c r="F21" s="11">
        <v>19277</v>
      </c>
      <c r="G21" s="24"/>
      <c r="H21" s="26">
        <f>SUM(D21:G21)</f>
        <v>118812</v>
      </c>
    </row>
    <row r="22" spans="1:8" ht="15.75" x14ac:dyDescent="0.25">
      <c r="A22" s="4" t="s">
        <v>11</v>
      </c>
      <c r="B22" s="22">
        <v>368000</v>
      </c>
      <c r="C22" s="22"/>
      <c r="D22" s="23">
        <v>136480</v>
      </c>
      <c r="E22" s="11"/>
      <c r="F22" s="11">
        <v>6035</v>
      </c>
      <c r="G22" s="24"/>
      <c r="H22" s="26">
        <f>SUM(D22:G22)</f>
        <v>142515</v>
      </c>
    </row>
    <row r="23" spans="1:8" ht="15.75" x14ac:dyDescent="0.25">
      <c r="A23" s="4" t="s">
        <v>12</v>
      </c>
      <c r="B23" s="22">
        <v>3222040</v>
      </c>
      <c r="C23" s="22"/>
      <c r="D23" s="27"/>
      <c r="E23" s="11">
        <v>30090</v>
      </c>
      <c r="F23" s="11">
        <v>329775</v>
      </c>
      <c r="G23" s="24"/>
      <c r="H23" s="26">
        <f>SUM(D23:G23)</f>
        <v>359865</v>
      </c>
    </row>
    <row r="24" spans="1:8" ht="15.75" x14ac:dyDescent="0.25">
      <c r="A24" s="4" t="s">
        <v>13</v>
      </c>
      <c r="B24" s="22">
        <v>2450000</v>
      </c>
      <c r="C24" s="22"/>
      <c r="D24" s="23">
        <v>60096</v>
      </c>
      <c r="E24" s="11">
        <v>80199</v>
      </c>
      <c r="F24" s="11">
        <v>60331</v>
      </c>
      <c r="G24" s="24"/>
      <c r="H24" s="26">
        <f>SUM(D24:G24)</f>
        <v>200626</v>
      </c>
    </row>
    <row r="25" spans="1:8" ht="15.75" x14ac:dyDescent="0.25">
      <c r="A25" s="4" t="s">
        <v>14</v>
      </c>
      <c r="B25" s="22">
        <v>2157000</v>
      </c>
      <c r="C25" s="22"/>
      <c r="D25" s="23">
        <v>39167</v>
      </c>
      <c r="E25" s="11">
        <v>116634</v>
      </c>
      <c r="F25" s="11">
        <v>4940</v>
      </c>
      <c r="G25" s="30"/>
      <c r="H25" s="26">
        <f>SUM(D25:G25)</f>
        <v>160741</v>
      </c>
    </row>
    <row r="26" spans="1:8" ht="15.75" x14ac:dyDescent="0.25">
      <c r="A26" s="4" t="s">
        <v>15</v>
      </c>
      <c r="B26" s="22">
        <v>1629850</v>
      </c>
      <c r="C26" s="22"/>
      <c r="D26" s="23">
        <v>500</v>
      </c>
      <c r="E26" s="11">
        <v>454580</v>
      </c>
      <c r="F26" s="11">
        <v>1394</v>
      </c>
      <c r="G26" s="24"/>
      <c r="H26" s="26">
        <f>SUM(D26:G26)</f>
        <v>456474</v>
      </c>
    </row>
    <row r="27" spans="1:8" ht="15.75" x14ac:dyDescent="0.25">
      <c r="A27" s="4" t="s">
        <v>16</v>
      </c>
      <c r="B27" s="22">
        <v>2912250</v>
      </c>
      <c r="C27" s="22"/>
      <c r="D27" s="27"/>
      <c r="E27" s="11"/>
      <c r="F27" s="11"/>
      <c r="G27" s="24"/>
      <c r="H27" s="26"/>
    </row>
    <row r="28" spans="1:8" ht="15.75" x14ac:dyDescent="0.25">
      <c r="A28" s="2" t="s">
        <v>17</v>
      </c>
      <c r="B28" s="31">
        <f>SUM(B29:B37)</f>
        <v>27441306</v>
      </c>
      <c r="C28" s="31">
        <f t="shared" ref="C28:F28" si="3">SUM(C29:C37)</f>
        <v>0</v>
      </c>
      <c r="D28" s="31">
        <f t="shared" si="3"/>
        <v>4673</v>
      </c>
      <c r="E28" s="31">
        <f t="shared" si="3"/>
        <v>75395</v>
      </c>
      <c r="F28" s="31">
        <f t="shared" si="3"/>
        <v>1351186</v>
      </c>
      <c r="G28" s="31">
        <f t="shared" ref="G28" si="4">SUM(G29:G37)</f>
        <v>0</v>
      </c>
      <c r="H28" s="16">
        <f>SUM(D28:G28)</f>
        <v>1431254</v>
      </c>
    </row>
    <row r="29" spans="1:8" ht="15.75" x14ac:dyDescent="0.25">
      <c r="A29" s="4" t="s">
        <v>18</v>
      </c>
      <c r="B29" s="22">
        <v>4182399</v>
      </c>
      <c r="C29" s="22"/>
      <c r="D29" s="23">
        <v>4673</v>
      </c>
      <c r="E29" s="11">
        <v>24439</v>
      </c>
      <c r="F29" s="11">
        <v>26813</v>
      </c>
      <c r="G29" s="24"/>
      <c r="H29" s="26">
        <f>SUM(D29:G29)</f>
        <v>55925</v>
      </c>
    </row>
    <row r="30" spans="1:8" ht="15.75" x14ac:dyDescent="0.25">
      <c r="A30" s="4" t="s">
        <v>19</v>
      </c>
      <c r="B30" s="22">
        <v>1812100</v>
      </c>
      <c r="C30" s="22"/>
      <c r="D30" s="23"/>
      <c r="E30" s="11"/>
      <c r="F30" s="11">
        <v>970</v>
      </c>
      <c r="G30" s="11"/>
      <c r="H30" s="26">
        <f>SUM(D30:G30)</f>
        <v>970</v>
      </c>
    </row>
    <row r="31" spans="1:8" ht="15.75" x14ac:dyDescent="0.25">
      <c r="A31" s="4" t="s">
        <v>20</v>
      </c>
      <c r="B31" s="22">
        <v>633894</v>
      </c>
      <c r="C31" s="22"/>
      <c r="D31" s="27"/>
      <c r="E31" s="11"/>
      <c r="F31" s="11">
        <v>700</v>
      </c>
      <c r="G31" s="11"/>
      <c r="H31" s="26">
        <f>SUM(D31:G31)</f>
        <v>700</v>
      </c>
    </row>
    <row r="32" spans="1:8" ht="15.75" x14ac:dyDescent="0.25">
      <c r="A32" s="4" t="s">
        <v>21</v>
      </c>
      <c r="B32" s="22">
        <v>137070</v>
      </c>
      <c r="C32" s="22"/>
      <c r="D32" s="27"/>
      <c r="E32" s="11"/>
      <c r="F32" s="11"/>
      <c r="G32" s="11"/>
      <c r="H32" s="26">
        <f>SUM(D32:G32)</f>
        <v>0</v>
      </c>
    </row>
    <row r="33" spans="1:8" ht="15.75" x14ac:dyDescent="0.25">
      <c r="A33" s="4" t="s">
        <v>22</v>
      </c>
      <c r="B33" s="22">
        <v>158900</v>
      </c>
      <c r="C33" s="22"/>
      <c r="D33" s="27"/>
      <c r="E33" s="11"/>
      <c r="F33" s="11">
        <v>2960</v>
      </c>
      <c r="G33" s="11"/>
      <c r="H33" s="26">
        <f>SUM(D33:G33)</f>
        <v>2960</v>
      </c>
    </row>
    <row r="34" spans="1:8" ht="15.75" x14ac:dyDescent="0.25">
      <c r="A34" s="4" t="s">
        <v>23</v>
      </c>
      <c r="B34" s="22">
        <v>551587</v>
      </c>
      <c r="C34" s="22"/>
      <c r="D34" s="27"/>
      <c r="E34" s="11">
        <v>9069</v>
      </c>
      <c r="F34" s="11">
        <v>752007</v>
      </c>
      <c r="G34" s="11"/>
      <c r="H34" s="26">
        <f>SUM(D34:G34)</f>
        <v>761076</v>
      </c>
    </row>
    <row r="35" spans="1:8" ht="15.75" x14ac:dyDescent="0.25">
      <c r="A35" s="4" t="s">
        <v>24</v>
      </c>
      <c r="B35" s="22">
        <v>9342363</v>
      </c>
      <c r="C35" s="22"/>
      <c r="D35" s="27"/>
      <c r="E35" s="11">
        <v>29676</v>
      </c>
      <c r="F35" s="11">
        <v>321898</v>
      </c>
      <c r="G35" s="11"/>
      <c r="H35" s="26">
        <f>SUM(D35:G35)</f>
        <v>351574</v>
      </c>
    </row>
    <row r="36" spans="1:8" ht="15.75" x14ac:dyDescent="0.25">
      <c r="A36" s="4" t="s">
        <v>25</v>
      </c>
      <c r="B36" s="22"/>
      <c r="C36" s="22"/>
      <c r="D36" s="27"/>
      <c r="E36" s="11"/>
      <c r="F36" s="11"/>
      <c r="G36" s="28"/>
      <c r="H36" s="26"/>
    </row>
    <row r="37" spans="1:8" ht="15.75" x14ac:dyDescent="0.25">
      <c r="A37" s="4" t="s">
        <v>26</v>
      </c>
      <c r="B37" s="22">
        <v>10622993</v>
      </c>
      <c r="C37" s="22"/>
      <c r="D37" s="23"/>
      <c r="E37" s="11">
        <v>12211</v>
      </c>
      <c r="F37" s="11">
        <v>245838</v>
      </c>
      <c r="G37" s="11"/>
      <c r="H37" s="26">
        <f>SUM(D37:G37)</f>
        <v>258049</v>
      </c>
    </row>
    <row r="38" spans="1:8" ht="15.75" x14ac:dyDescent="0.25">
      <c r="A38" s="2" t="s">
        <v>27</v>
      </c>
      <c r="B38" s="32"/>
      <c r="C38" s="32"/>
    </row>
    <row r="39" spans="1:8" ht="15.75" x14ac:dyDescent="0.25">
      <c r="A39" s="4" t="s">
        <v>28</v>
      </c>
      <c r="B39" s="27"/>
      <c r="C39" s="27"/>
    </row>
    <row r="40" spans="1:8" ht="15.75" x14ac:dyDescent="0.25">
      <c r="A40" s="4" t="s">
        <v>29</v>
      </c>
      <c r="B40" s="27"/>
      <c r="C40" s="27"/>
    </row>
    <row r="41" spans="1:8" ht="15.75" x14ac:dyDescent="0.25">
      <c r="A41" s="4" t="s">
        <v>30</v>
      </c>
      <c r="B41" s="27"/>
      <c r="C41" s="27"/>
    </row>
    <row r="42" spans="1:8" ht="15.75" x14ac:dyDescent="0.25">
      <c r="A42" s="4" t="s">
        <v>31</v>
      </c>
      <c r="B42" s="27"/>
      <c r="C42" s="27"/>
    </row>
    <row r="43" spans="1:8" ht="15.75" x14ac:dyDescent="0.25">
      <c r="A43" s="4" t="s">
        <v>32</v>
      </c>
      <c r="B43" s="27"/>
      <c r="C43" s="27"/>
    </row>
    <row r="44" spans="1:8" ht="15.75" x14ac:dyDescent="0.25">
      <c r="A44" s="4" t="s">
        <v>33</v>
      </c>
      <c r="B44" s="27"/>
      <c r="C44" s="27"/>
    </row>
    <row r="45" spans="1:8" ht="15.75" x14ac:dyDescent="0.25">
      <c r="A45" s="4" t="s">
        <v>34</v>
      </c>
      <c r="B45" s="27"/>
      <c r="C45" s="27"/>
    </row>
    <row r="46" spans="1:8" ht="15.75" x14ac:dyDescent="0.25">
      <c r="A46" s="4" t="s">
        <v>35</v>
      </c>
      <c r="B46" s="32"/>
      <c r="C46" s="28"/>
    </row>
    <row r="47" spans="1:8" ht="15.75" x14ac:dyDescent="0.25">
      <c r="A47" s="2" t="s">
        <v>36</v>
      </c>
      <c r="B47" s="27"/>
      <c r="C47" s="28"/>
    </row>
    <row r="48" spans="1:8" ht="15.75" x14ac:dyDescent="0.25">
      <c r="A48" s="4" t="s">
        <v>37</v>
      </c>
      <c r="B48" s="27"/>
      <c r="C48" s="28"/>
    </row>
    <row r="49" spans="1:8" ht="15.75" x14ac:dyDescent="0.25">
      <c r="A49" s="4" t="s">
        <v>38</v>
      </c>
      <c r="B49" s="27"/>
      <c r="C49" s="28"/>
    </row>
    <row r="50" spans="1:8" ht="15.75" x14ac:dyDescent="0.25">
      <c r="A50" s="4" t="s">
        <v>39</v>
      </c>
      <c r="B50" s="27"/>
      <c r="C50" s="28"/>
    </row>
    <row r="51" spans="1:8" ht="15.75" x14ac:dyDescent="0.25">
      <c r="A51" s="4" t="s">
        <v>40</v>
      </c>
      <c r="B51" s="27"/>
      <c r="C51" s="28"/>
    </row>
    <row r="52" spans="1:8" ht="15.75" x14ac:dyDescent="0.25">
      <c r="A52" s="4" t="s">
        <v>41</v>
      </c>
      <c r="B52" s="27"/>
      <c r="C52" s="28"/>
    </row>
    <row r="53" spans="1:8" ht="15.75" x14ac:dyDescent="0.25">
      <c r="A53" s="4" t="s">
        <v>42</v>
      </c>
      <c r="B53" s="27"/>
      <c r="C53" s="28"/>
    </row>
    <row r="54" spans="1:8" ht="15.75" x14ac:dyDescent="0.25">
      <c r="A54" s="2" t="s">
        <v>43</v>
      </c>
      <c r="B54" s="31">
        <f>SUM(B55:B63)</f>
        <v>17269858</v>
      </c>
      <c r="C54" s="31">
        <f>SUM(C55:C63)</f>
        <v>0</v>
      </c>
      <c r="D54" s="31">
        <f>SUM(D55:D63)</f>
        <v>20650</v>
      </c>
      <c r="E54" s="31">
        <f t="shared" ref="E54:H54" si="5">SUM(E55:E63)</f>
        <v>0</v>
      </c>
      <c r="F54" s="31">
        <f t="shared" si="5"/>
        <v>80931</v>
      </c>
      <c r="G54" s="31">
        <f t="shared" si="5"/>
        <v>0</v>
      </c>
      <c r="H54">
        <f t="shared" si="5"/>
        <v>0</v>
      </c>
    </row>
    <row r="55" spans="1:8" ht="15.75" x14ac:dyDescent="0.25">
      <c r="A55" s="4" t="s">
        <v>44</v>
      </c>
      <c r="B55" s="22">
        <v>4053783</v>
      </c>
      <c r="C55" s="24"/>
      <c r="F55" s="22">
        <v>1652</v>
      </c>
      <c r="G55" s="35"/>
    </row>
    <row r="56" spans="1:8" ht="15.75" x14ac:dyDescent="0.25">
      <c r="A56" s="4" t="s">
        <v>45</v>
      </c>
      <c r="B56" s="22">
        <v>422900</v>
      </c>
      <c r="C56" s="24"/>
      <c r="F56" s="36"/>
    </row>
    <row r="57" spans="1:8" ht="15.75" x14ac:dyDescent="0.25">
      <c r="A57" s="4" t="s">
        <v>46</v>
      </c>
      <c r="B57" s="22">
        <v>1384400</v>
      </c>
      <c r="C57" s="24"/>
      <c r="D57" s="22"/>
      <c r="E57" s="22"/>
      <c r="F57" s="36"/>
    </row>
    <row r="58" spans="1:8" ht="15.75" x14ac:dyDescent="0.25">
      <c r="A58" s="4" t="s">
        <v>47</v>
      </c>
      <c r="B58" s="22"/>
      <c r="C58" s="24"/>
    </row>
    <row r="59" spans="1:8" ht="15.75" x14ac:dyDescent="0.25">
      <c r="A59" s="4" t="s">
        <v>48</v>
      </c>
      <c r="B59" s="22">
        <v>4151240</v>
      </c>
      <c r="C59" s="24"/>
      <c r="D59" s="22">
        <v>20650</v>
      </c>
      <c r="F59" s="36">
        <v>79279</v>
      </c>
      <c r="G59" s="35"/>
    </row>
    <row r="60" spans="1:8" ht="15.75" x14ac:dyDescent="0.25">
      <c r="A60" s="4" t="s">
        <v>49</v>
      </c>
      <c r="B60" s="22">
        <v>313000</v>
      </c>
      <c r="C60" s="5"/>
      <c r="D60" s="22"/>
      <c r="G60" s="36"/>
    </row>
    <row r="61" spans="1:8" ht="15.75" x14ac:dyDescent="0.25">
      <c r="A61" s="4" t="s">
        <v>50</v>
      </c>
      <c r="B61" s="22">
        <v>6944535</v>
      </c>
      <c r="C61" s="5"/>
    </row>
    <row r="62" spans="1:8" ht="15.75" x14ac:dyDescent="0.25">
      <c r="A62" s="4" t="s">
        <v>51</v>
      </c>
      <c r="B62" s="22">
        <v>0</v>
      </c>
      <c r="C62" s="5"/>
    </row>
    <row r="63" spans="1:8" x14ac:dyDescent="0.25">
      <c r="A63" s="4" t="s">
        <v>52</v>
      </c>
      <c r="B63" s="5"/>
      <c r="C63" s="5"/>
    </row>
    <row r="64" spans="1:8" ht="15.75" x14ac:dyDescent="0.25">
      <c r="A64" s="2" t="s">
        <v>53</v>
      </c>
      <c r="B64" s="31">
        <f>+B65+B66</f>
        <v>10566900</v>
      </c>
      <c r="C64" s="31">
        <f t="shared" ref="C64:G64" si="6">+C65</f>
        <v>0</v>
      </c>
      <c r="D64" s="31">
        <f t="shared" si="6"/>
        <v>0</v>
      </c>
      <c r="E64" s="31">
        <f t="shared" si="6"/>
        <v>0</v>
      </c>
      <c r="F64" s="31">
        <f t="shared" si="6"/>
        <v>1126209</v>
      </c>
      <c r="G64" s="31">
        <f t="shared" si="6"/>
        <v>0</v>
      </c>
    </row>
    <row r="65" spans="1:8" ht="15.75" x14ac:dyDescent="0.25">
      <c r="A65" s="4" t="s">
        <v>54</v>
      </c>
      <c r="B65" s="22">
        <v>4366900</v>
      </c>
      <c r="C65" s="5"/>
      <c r="F65" s="22">
        <v>1126209</v>
      </c>
    </row>
    <row r="66" spans="1:8" ht="15.75" x14ac:dyDescent="0.25">
      <c r="A66" s="4" t="s">
        <v>55</v>
      </c>
      <c r="B66" s="22">
        <v>6200000</v>
      </c>
      <c r="C66" s="5"/>
    </row>
    <row r="67" spans="1:8" x14ac:dyDescent="0.25">
      <c r="A67" s="4" t="s">
        <v>56</v>
      </c>
      <c r="B67" s="5"/>
      <c r="C67" s="5"/>
    </row>
    <row r="68" spans="1:8" x14ac:dyDescent="0.25">
      <c r="A68" s="4" t="s">
        <v>57</v>
      </c>
      <c r="B68" s="5"/>
      <c r="C68" s="5"/>
    </row>
    <row r="69" spans="1:8" x14ac:dyDescent="0.25">
      <c r="A69" s="2" t="s">
        <v>58</v>
      </c>
      <c r="B69" s="3"/>
      <c r="C69" s="3"/>
    </row>
    <row r="70" spans="1:8" x14ac:dyDescent="0.25">
      <c r="A70" s="4" t="s">
        <v>59</v>
      </c>
      <c r="B70" s="5"/>
      <c r="C70" s="5"/>
    </row>
    <row r="71" spans="1:8" x14ac:dyDescent="0.25">
      <c r="A71" s="4" t="s">
        <v>60</v>
      </c>
      <c r="B71" s="5"/>
      <c r="C71" s="5"/>
    </row>
    <row r="72" spans="1:8" x14ac:dyDescent="0.25">
      <c r="A72" s="2" t="s">
        <v>61</v>
      </c>
      <c r="B72" s="3"/>
      <c r="C72" s="3"/>
    </row>
    <row r="73" spans="1:8" x14ac:dyDescent="0.25">
      <c r="A73" s="4" t="s">
        <v>62</v>
      </c>
      <c r="B73" s="5"/>
      <c r="C73" s="5"/>
    </row>
    <row r="74" spans="1:8" x14ac:dyDescent="0.25">
      <c r="A74" s="4" t="s">
        <v>63</v>
      </c>
      <c r="B74" s="5"/>
      <c r="C74" s="5"/>
    </row>
    <row r="75" spans="1:8" x14ac:dyDescent="0.25">
      <c r="A75" s="4" t="s">
        <v>64</v>
      </c>
      <c r="B75" s="5"/>
      <c r="C75" s="5"/>
    </row>
    <row r="76" spans="1:8" x14ac:dyDescent="0.25">
      <c r="A76" s="1" t="s">
        <v>66</v>
      </c>
      <c r="B76" s="20"/>
      <c r="C76" s="20"/>
      <c r="D76" s="20"/>
      <c r="E76" s="20"/>
      <c r="F76" s="20"/>
      <c r="G76" s="20"/>
      <c r="H76" s="20"/>
    </row>
    <row r="77" spans="1:8" x14ac:dyDescent="0.25">
      <c r="A77" s="2" t="s">
        <v>67</v>
      </c>
      <c r="B77" s="3"/>
      <c r="C77" s="3"/>
      <c r="D77" s="39">
        <f>+D78</f>
        <v>4891136</v>
      </c>
      <c r="E77" s="39">
        <f>+E78</f>
        <v>4944938</v>
      </c>
      <c r="F77" s="39">
        <f>+F78</f>
        <v>10162429</v>
      </c>
      <c r="G77" s="36">
        <f>+G78+G79</f>
        <v>0</v>
      </c>
    </row>
    <row r="78" spans="1:8" x14ac:dyDescent="0.25">
      <c r="A78" s="4" t="s">
        <v>68</v>
      </c>
      <c r="B78" s="5"/>
      <c r="C78" s="5"/>
      <c r="D78" s="36">
        <v>4891136</v>
      </c>
      <c r="E78" s="36">
        <v>4944938</v>
      </c>
      <c r="F78" s="36">
        <v>10162429</v>
      </c>
      <c r="G78" s="36"/>
    </row>
    <row r="79" spans="1:8" x14ac:dyDescent="0.25">
      <c r="A79" s="4" t="s">
        <v>69</v>
      </c>
      <c r="B79" s="5"/>
      <c r="C79" s="5"/>
    </row>
    <row r="80" spans="1:8" ht="15.75" x14ac:dyDescent="0.25">
      <c r="A80" s="2" t="s">
        <v>70</v>
      </c>
      <c r="B80" s="3"/>
      <c r="C80" s="3"/>
      <c r="D80" s="39">
        <f>D81</f>
        <v>375398</v>
      </c>
      <c r="E80" s="38">
        <f>E81</f>
        <v>0</v>
      </c>
      <c r="F80" s="38">
        <f t="shared" ref="F80:G80" si="7">F81</f>
        <v>0</v>
      </c>
      <c r="G80" s="14">
        <f t="shared" si="7"/>
        <v>0</v>
      </c>
      <c r="H80" s="33"/>
    </row>
    <row r="81" spans="1:8" ht="15.75" x14ac:dyDescent="0.25">
      <c r="A81" s="4" t="s">
        <v>71</v>
      </c>
      <c r="B81" s="5"/>
      <c r="C81" s="5"/>
      <c r="D81" s="36">
        <v>375398</v>
      </c>
      <c r="E81" s="36"/>
      <c r="F81" s="36"/>
      <c r="G81" s="14"/>
      <c r="H81" s="34"/>
    </row>
    <row r="82" spans="1:8" x14ac:dyDescent="0.25">
      <c r="A82" s="4" t="s">
        <v>72</v>
      </c>
      <c r="B82" s="5"/>
      <c r="C82" s="5"/>
    </row>
    <row r="83" spans="1:8" x14ac:dyDescent="0.25">
      <c r="A83" s="2" t="s">
        <v>73</v>
      </c>
      <c r="B83" s="3"/>
      <c r="C83" s="3"/>
    </row>
    <row r="84" spans="1:8" x14ac:dyDescent="0.25">
      <c r="A84" s="4" t="s">
        <v>74</v>
      </c>
      <c r="B84" s="5"/>
      <c r="C84" s="5"/>
      <c r="D84" s="14"/>
      <c r="E84" s="14"/>
      <c r="F84" s="14"/>
      <c r="G84" s="14"/>
      <c r="H84" s="14"/>
    </row>
    <row r="85" spans="1:8" ht="15.75" x14ac:dyDescent="0.25">
      <c r="A85" s="6" t="s">
        <v>86</v>
      </c>
      <c r="B85" s="37">
        <f>B12+B18+B28+B54+B64</f>
        <v>176260745</v>
      </c>
      <c r="C85" s="10">
        <f>C12+C18+C28+C54</f>
        <v>0</v>
      </c>
      <c r="D85" s="10">
        <f>D12+D18+D77+D28+D54+D80</f>
        <v>11688192</v>
      </c>
      <c r="E85" s="10">
        <f>E12+E18+E28+E54+E77+E80</f>
        <v>11979864</v>
      </c>
      <c r="F85" s="10">
        <f>F12+F18+F28+F54+F64+G71+F77+F80</f>
        <v>19506644</v>
      </c>
      <c r="G85" s="10">
        <f>G12+G18+G28+G54+G77+G80</f>
        <v>0</v>
      </c>
      <c r="H85" s="10">
        <f t="shared" ref="H85" si="8">H12+H18+H28+H54+H77+H80</f>
        <v>21573009</v>
      </c>
    </row>
    <row r="86" spans="1:8" x14ac:dyDescent="0.25">
      <c r="B86" s="36"/>
      <c r="D86" s="36"/>
      <c r="G86" s="14"/>
    </row>
    <row r="88" spans="1:8" ht="15.75" thickBot="1" x14ac:dyDescent="0.3"/>
    <row r="89" spans="1:8" ht="30.75" thickBot="1" x14ac:dyDescent="0.3">
      <c r="A89" s="12" t="s">
        <v>88</v>
      </c>
      <c r="C89" s="54" t="s">
        <v>92</v>
      </c>
    </row>
    <row r="90" spans="1:8" ht="30.75" thickBot="1" x14ac:dyDescent="0.3">
      <c r="A90" s="12" t="s">
        <v>89</v>
      </c>
      <c r="C90" s="54" t="s">
        <v>93</v>
      </c>
      <c r="F90" s="17"/>
    </row>
    <row r="91" spans="1:8" ht="75.75" thickBot="1" x14ac:dyDescent="0.3">
      <c r="A91" s="13" t="s">
        <v>90</v>
      </c>
      <c r="F91" s="18"/>
    </row>
    <row r="92" spans="1:8" x14ac:dyDescent="0.25">
      <c r="F92" s="17"/>
    </row>
  </sheetData>
  <mergeCells count="9">
    <mergeCell ref="A7:H7"/>
    <mergeCell ref="D9:H9"/>
    <mergeCell ref="A3:H3"/>
    <mergeCell ref="A4:H4"/>
    <mergeCell ref="A9:A10"/>
    <mergeCell ref="B9:B10"/>
    <mergeCell ref="C9:C10"/>
    <mergeCell ref="A5:H5"/>
    <mergeCell ref="A6:H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2026-04-17T19:05:45Z</cp:lastPrinted>
  <dcterms:created xsi:type="dcterms:W3CDTF">2021-07-29T18:58:50Z</dcterms:created>
  <dcterms:modified xsi:type="dcterms:W3CDTF">2026-04-17T19:06:27Z</dcterms:modified>
</cp:coreProperties>
</file>