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Julio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jilancia" sheetId="15" r:id="rId3"/>
  </sheets>
  <definedNames>
    <definedName name="_xlnm._FilterDatabase" localSheetId="0" hidden="1">Fija!$A$11:$N$86</definedName>
    <definedName name="_xlnm.Print_Area" localSheetId="0">Fija!$A$1:$N$95</definedName>
    <definedName name="_xlnm.Print_Area" localSheetId="1">'Temporales '!$A$1:$P$34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N86" i="12" l="1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K86" i="12"/>
  <c r="L86" i="12" s="1"/>
  <c r="I86" i="12"/>
  <c r="G86" i="12"/>
  <c r="J32" i="12"/>
  <c r="H32" i="12"/>
  <c r="J30" i="12"/>
  <c r="H30" i="12"/>
  <c r="J84" i="12" l="1"/>
  <c r="H84" i="12"/>
  <c r="J79" i="12"/>
  <c r="H79" i="12"/>
  <c r="J85" i="12"/>
  <c r="H85" i="12"/>
  <c r="H72" i="12"/>
  <c r="H75" i="12"/>
  <c r="H74" i="12"/>
  <c r="J73" i="12"/>
  <c r="H73" i="12"/>
  <c r="J71" i="12"/>
  <c r="H71" i="12"/>
  <c r="J70" i="12"/>
  <c r="H70" i="12"/>
  <c r="J63" i="12"/>
  <c r="H63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2" i="12"/>
  <c r="H62" i="12"/>
  <c r="H61" i="12"/>
  <c r="H60" i="12"/>
  <c r="J31" i="12"/>
  <c r="H31" i="12"/>
  <c r="H29" i="12"/>
  <c r="H28" i="12"/>
  <c r="J24" i="12"/>
  <c r="H24" i="12"/>
  <c r="J23" i="12"/>
  <c r="H23" i="12"/>
  <c r="J18" i="12"/>
  <c r="H18" i="12"/>
  <c r="J17" i="12"/>
  <c r="H17" i="12"/>
  <c r="J16" i="12"/>
  <c r="H16" i="12"/>
  <c r="J14" i="12"/>
  <c r="H14" i="12"/>
  <c r="J12" i="12"/>
  <c r="H12" i="12"/>
  <c r="L20" i="13"/>
  <c r="J20" i="13"/>
  <c r="N20" i="13" s="1"/>
  <c r="P20" i="13" s="1"/>
  <c r="L18" i="13"/>
  <c r="J18" i="13"/>
  <c r="N18" i="13" s="1"/>
  <c r="P18" i="13" s="1"/>
  <c r="L15" i="13"/>
  <c r="J15" i="13"/>
  <c r="N71" i="12" l="1"/>
  <c r="L12" i="12"/>
  <c r="N12" i="12" s="1"/>
  <c r="N15" i="13"/>
  <c r="P15" i="13" s="1"/>
  <c r="J58" i="12"/>
  <c r="H58" i="12"/>
  <c r="J57" i="12"/>
  <c r="H57" i="12"/>
  <c r="J56" i="12" l="1"/>
  <c r="H56" i="12"/>
  <c r="J55" i="12"/>
  <c r="H55" i="12"/>
  <c r="J54" i="12"/>
  <c r="H54" i="12"/>
  <c r="J27" i="12"/>
  <c r="H27" i="12"/>
  <c r="M24" i="13" l="1"/>
  <c r="K24" i="13"/>
  <c r="I24" i="13"/>
  <c r="L23" i="13"/>
  <c r="J23" i="13"/>
  <c r="L22" i="13"/>
  <c r="J22" i="13"/>
  <c r="L21" i="13"/>
  <c r="J21" i="13"/>
  <c r="L19" i="13"/>
  <c r="J19" i="13"/>
  <c r="L17" i="13"/>
  <c r="J17" i="13"/>
  <c r="L16" i="13"/>
  <c r="J16" i="13"/>
  <c r="L14" i="13"/>
  <c r="J14" i="13"/>
  <c r="N22" i="13" l="1"/>
  <c r="P22" i="13" s="1"/>
  <c r="N21" i="13"/>
  <c r="P21" i="13" s="1"/>
  <c r="N23" i="13"/>
  <c r="P23" i="13" s="1"/>
  <c r="N17" i="13"/>
  <c r="P17" i="13" s="1"/>
  <c r="N16" i="13"/>
  <c r="P16" i="13" s="1"/>
  <c r="J24" i="13"/>
  <c r="L24" i="13"/>
  <c r="N19" i="13"/>
  <c r="P19" i="13" s="1"/>
  <c r="N14" i="13"/>
  <c r="J83" i="12"/>
  <c r="H83" i="12"/>
  <c r="J82" i="12"/>
  <c r="H82" i="12"/>
  <c r="J81" i="12"/>
  <c r="H81" i="12"/>
  <c r="J80" i="12"/>
  <c r="H80" i="12"/>
  <c r="H78" i="12"/>
  <c r="J77" i="12"/>
  <c r="H77" i="12"/>
  <c r="J76" i="12"/>
  <c r="H76" i="12"/>
  <c r="J59" i="12"/>
  <c r="H59" i="12"/>
  <c r="J53" i="12"/>
  <c r="H53" i="12"/>
  <c r="J52" i="12"/>
  <c r="H52" i="12"/>
  <c r="J50" i="12"/>
  <c r="H50" i="12"/>
  <c r="J49" i="12"/>
  <c r="H49" i="12"/>
  <c r="J47" i="12"/>
  <c r="J46" i="12"/>
  <c r="H46" i="12"/>
  <c r="J45" i="12"/>
  <c r="H45" i="12"/>
  <c r="J44" i="12"/>
  <c r="H44" i="12"/>
  <c r="J43" i="12"/>
  <c r="H43" i="12"/>
  <c r="J42" i="12"/>
  <c r="H42" i="12"/>
  <c r="J41" i="12"/>
  <c r="H41" i="12"/>
  <c r="J40" i="12"/>
  <c r="J39" i="12"/>
  <c r="H39" i="12"/>
  <c r="J38" i="12"/>
  <c r="H38" i="12"/>
  <c r="J37" i="12"/>
  <c r="H37" i="12"/>
  <c r="J35" i="12"/>
  <c r="H35" i="12"/>
  <c r="J34" i="12"/>
  <c r="H34" i="12"/>
  <c r="J33" i="12"/>
  <c r="H33" i="12"/>
  <c r="J26" i="12"/>
  <c r="H26" i="12"/>
  <c r="J25" i="12"/>
  <c r="H25" i="12"/>
  <c r="J22" i="12"/>
  <c r="H22" i="12"/>
  <c r="J21" i="12"/>
  <c r="H21" i="12"/>
  <c r="J20" i="12"/>
  <c r="H20" i="12"/>
  <c r="J19" i="12"/>
  <c r="H19" i="12"/>
  <c r="J15" i="12"/>
  <c r="H15" i="12"/>
  <c r="J13" i="12"/>
  <c r="H13" i="12"/>
  <c r="H86" i="12" l="1"/>
  <c r="J86" i="12"/>
  <c r="N24" i="13"/>
  <c r="P14" i="13"/>
  <c r="P24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</calcChain>
</file>

<file path=xl/sharedStrings.xml><?xml version="1.0" encoding="utf-8"?>
<sst xmlns="http://schemas.openxmlformats.org/spreadsheetml/2006/main" count="534" uniqueCount="210">
  <si>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</si>
  <si>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</si>
  <si>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</si>
  <si>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</si>
  <si>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</si>
  <si>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</si>
  <si>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</si>
  <si>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</si>
  <si>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</si>
  <si>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</si>
  <si>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</si>
  <si>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</si>
  <si>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</si>
  <si>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</si>
  <si>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</si>
  <si>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</si>
  <si>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</si>
  <si>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</si>
  <si>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</si>
  <si>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</si>
  <si>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</si>
  <si>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</si>
  <si>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</si>
  <si>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</si>
  <si>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</si>
  <si>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</si>
  <si>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</si>
  <si>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</si>
  <si>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</si>
  <si>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</si>
  <si>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</si>
  <si>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</si>
  <si>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</si>
  <si>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</si>
  <si>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</si>
  <si>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</si>
  <si>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</si>
  <si>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</si>
  <si>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</si>
  <si>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</si>
  <si>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</si>
  <si>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</si>
  <si>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</si>
  <si>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</si>
  <si>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</si>
  <si>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</si>
  <si>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</si>
  <si>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</si>
  <si>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</si>
  <si>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</si>
  <si>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</si>
  <si>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</si>
  <si>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</si>
  <si>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</si>
  <si>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</si>
  <si>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</si>
  <si>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</si>
  <si>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</si>
  <si>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</si>
  <si>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</si>
  <si>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</si>
  <si>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</si>
  <si>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</si>
  <si>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</si>
  <si>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</si>
  <si>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</si>
  <si>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</si>
  <si>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</si>
  <si>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</si>
  <si>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</si>
  <si>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</si>
  <si>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</si>
  <si>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</si>
  <si>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</si>
  <si>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</si>
  <si>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</si>
  <si>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</si>
  <si>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</si>
  <si>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</si>
  <si>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</si>
  <si>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</si>
  <si>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</si>
  <si>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</si>
  <si>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</si>
  <si>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</si>
  <si>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</si>
  <si>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</si>
  <si>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</si>
  <si>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</si>
  <si>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</si>
  <si>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</si>
  <si>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</si>
  <si>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</si>
  <si>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</si>
  <si>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</si>
  <si>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</si>
  <si>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</si>
  <si>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</si>
  <si>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</si>
  <si>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</si>
  <si>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</si>
  <si>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</si>
  <si>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</si>
  <si>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</si>
  <si>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</si>
  <si>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</si>
  <si>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</si>
  <si>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</si>
  <si>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</si>
  <si>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</si>
  <si>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</si>
  <si>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</si>
  <si>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</si>
  <si>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</si>
  <si>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</si>
  <si>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</si>
  <si>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</si>
  <si>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</si>
  <si>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</si>
  <si>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</si>
  <si>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</si>
  <si>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</si>
  <si>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</si>
  <si>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</si>
  <si>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</si>
  <si>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</si>
  <si>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</si>
  <si>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</si>
  <si>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</si>
  <si>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</si>
  <si>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</si>
  <si>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</si>
  <si>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</si>
  <si>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Nómina de Sueldos: 000007 - Personal de Vijilancia 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</si>
  <si>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</si>
  <si>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</si>
  <si>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</si>
  <si>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</si>
  <si>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</si>
  <si>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</si>
  <si>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</si>
  <si>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</si>
  <si>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</si>
  <si>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</si>
  <si>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</si>
  <si>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</si>
  <si>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</si>
  <si>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</si>
  <si>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</si>
  <si>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</si>
  <si>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</si>
  <si>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</si>
  <si>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</si>
  <si>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</si>
  <si>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</si>
  <si>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</si>
  <si>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</si>
  <si>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</si>
  <si>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</si>
  <si>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</si>
  <si>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</si>
  <si>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</si>
  <si>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</si>
  <si>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</si>
  <si>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</si>
  <si>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r>
      <t xml:space="preserve">Correspondiente al Mes de </t>
    </r>
    <r>
      <rPr>
        <b/>
        <sz val="18"/>
        <rFont val="Arial"/>
        <family val="2"/>
      </rPr>
      <t xml:space="preserve">Julio </t>
    </r>
    <r>
      <rPr>
        <sz val="18"/>
        <rFont val="Arial"/>
        <family val="2"/>
      </rPr>
      <t>del Año 2024</t>
    </r>
  </si>
  <si>
    <r>
      <t>Correspondiente al Mes de</t>
    </r>
    <r>
      <rPr>
        <b/>
        <sz val="18"/>
        <rFont val="Arial"/>
        <family val="2"/>
      </rPr>
      <t xml:space="preserve"> Julio  </t>
    </r>
    <r>
      <rPr>
        <sz val="18"/>
        <rFont val="Arial"/>
        <family val="2"/>
      </rPr>
      <t>del Año: 2024</t>
    </r>
  </si>
  <si>
    <t>Correspondiente al Mes de Julio del Año 2024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</si>
  <si>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</si>
  <si>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</si>
  <si>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</si>
  <si>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</si>
  <si>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</si>
  <si>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</si>
  <si>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</si>
  <si>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</si>
  <si>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</si>
  <si>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</si>
  <si>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</si>
  <si>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Asesora en  Recursos Humanos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</si>
  <si>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</si>
  <si>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</si>
  <si>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</si>
  <si>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</si>
  <si>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</si>
  <si>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</si>
  <si>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</si>
  <si>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</si>
  <si>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</si>
  <si>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</si>
  <si>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</si>
  <si>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</si>
  <si>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</si>
  <si>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</si>
  <si>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</si>
  <si>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</si>
  <si>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</si>
  <si>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</si>
  <si>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</si>
  <si>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</si>
  <si>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</si>
  <si>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</si>
  <si>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</si>
  <si>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</si>
  <si>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</si>
  <si>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</si>
  <si>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</si>
  <si>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</si>
  <si>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</si>
  <si>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>Técnico de Educación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</si>
</sst>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227691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2631272</xdr:colOff>
      <xdr:row>0</xdr:row>
      <xdr:rowOff>130968</xdr:rowOff>
    </xdr:from>
    <xdr:to>
      <xdr:col>5</xdr:col>
      <xdr:colOff>550286</xdr:colOff>
      <xdr:row>8</xdr:row>
      <xdr:rowOff>184489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577" y="130968"/>
          <a:ext cx="2860107" cy="169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68036</xdr:rowOff>
    </xdr:from>
    <xdr:to>
      <xdr:col>6</xdr:col>
      <xdr:colOff>288926</xdr:colOff>
      <xdr:row>9</xdr:row>
      <xdr:rowOff>33111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4" y="68036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B1" zoomScale="60" zoomScaleNormal="60" workbookViewId="0">
      <pane ySplit="11" topLeftCell="A12" activePane="bottomLeft" state="frozen"/>
      <selection pane="bottomLeft" activeCell="G102" sqref="G102"/>
    </sheetView>
  </sheetViews>
  <sheetFormatPr baseColWidth="10" defaultRowHeight="15" x14ac:dyDescent="0.25"/>
  <cols>
    <col min="1" max="1" width="8.42578125" customWidth="1"/>
    <col min="2" max="2" width="45" customWidth="1"/>
    <col min="3" max="3" width="54.28515625" customWidth="1"/>
    <col min="4" max="4" width="53.710937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7"/>
    <col min="13" max="13" width="11.140625" style="17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/>
      <c r="M4" s="1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2"/>
    </row>
    <row r="6" spans="1:14" ht="19.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8.75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6"/>
      <c r="M8" s="16"/>
      <c r="N8" s="5"/>
    </row>
    <row r="9" spans="1:14" ht="23.25" x14ac:dyDescent="0.25">
      <c r="A9" s="70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14" ht="23.25" x14ac:dyDescent="0.25">
      <c r="A10" s="71" t="s">
        <v>166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 ht="36.75" customHeight="1" thickBot="1" x14ac:dyDescent="0.3">
      <c r="A11" s="12" t="s">
        <v>96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37" t="s">
        <v>97</v>
      </c>
      <c r="I11" s="37" t="s">
        <v>98</v>
      </c>
      <c r="J11" s="37" t="s">
        <v>99</v>
      </c>
      <c r="K11" s="37" t="s">
        <v>100</v>
      </c>
      <c r="L11" s="72" t="s">
        <v>101</v>
      </c>
      <c r="M11" s="73"/>
      <c r="N11" s="37" t="s">
        <v>5</v>
      </c>
    </row>
    <row r="12" spans="1:14" s="53" customFormat="1" ht="31.5" customHeight="1" thickBot="1" x14ac:dyDescent="0.3">
      <c r="A12" s="49">
        <v>1</v>
      </c>
      <c r="B12" s="50" t="s">
        <v>174</v>
      </c>
      <c r="C12" s="51" t="s">
        <v>50</v>
      </c>
      <c r="D12" s="50" t="s">
        <v>151</v>
      </c>
      <c r="E12" s="50" t="s">
        <v>83</v>
      </c>
      <c r="F12" s="52" t="s">
        <v>20</v>
      </c>
      <c r="G12" s="52">
        <v>80000</v>
      </c>
      <c r="H12" s="47">
        <f t="shared" ref="H12" si="0">G12*0.0287</f>
        <v>2296</v>
      </c>
      <c r="I12" s="47">
        <v>7400.87</v>
      </c>
      <c r="J12" s="47">
        <f t="shared" ref="J12" si="1">G12*3.04%</f>
        <v>2432</v>
      </c>
      <c r="K12" s="47">
        <v>425</v>
      </c>
      <c r="L12" s="67">
        <f t="shared" ref="L12" si="2">H12+I12+J12+K12</f>
        <v>12553.869999999999</v>
      </c>
      <c r="M12" s="67"/>
      <c r="N12" s="36">
        <f t="shared" ref="N12:N86" si="3">G12-L12</f>
        <v>67446.13</v>
      </c>
    </row>
    <row r="13" spans="1:14" s="53" customFormat="1" ht="30.75" customHeight="1" thickBot="1" x14ac:dyDescent="0.3">
      <c r="A13" s="49">
        <v>2</v>
      </c>
      <c r="B13" s="51" t="s">
        <v>81</v>
      </c>
      <c r="C13" s="51" t="s">
        <v>50</v>
      </c>
      <c r="D13" s="51" t="s">
        <v>175</v>
      </c>
      <c r="E13" s="51" t="s">
        <v>83</v>
      </c>
      <c r="F13" s="52" t="s">
        <v>13</v>
      </c>
      <c r="G13" s="52">
        <v>50000</v>
      </c>
      <c r="H13" s="47">
        <f>G13*0.0287</f>
        <v>1435</v>
      </c>
      <c r="I13" s="47">
        <v>1854</v>
      </c>
      <c r="J13" s="47">
        <f>G13*3.04%</f>
        <v>1520</v>
      </c>
      <c r="K13" s="47">
        <v>325</v>
      </c>
      <c r="L13" s="67">
        <f t="shared" ref="L13:L28" si="4">H13+I13+J13+K13</f>
        <v>5134</v>
      </c>
      <c r="M13" s="67"/>
      <c r="N13" s="36">
        <f t="shared" si="3"/>
        <v>44866</v>
      </c>
    </row>
    <row r="14" spans="1:14" s="53" customFormat="1" ht="35.25" customHeight="1" thickBot="1" x14ac:dyDescent="0.3">
      <c r="A14" s="49">
        <v>3</v>
      </c>
      <c r="B14" s="50" t="s">
        <v>78</v>
      </c>
      <c r="C14" s="51" t="s">
        <v>162</v>
      </c>
      <c r="D14" s="50" t="s">
        <v>176</v>
      </c>
      <c r="E14" s="50" t="s">
        <v>12</v>
      </c>
      <c r="F14" s="54" t="s">
        <v>13</v>
      </c>
      <c r="G14" s="52">
        <v>115000</v>
      </c>
      <c r="H14" s="47">
        <f t="shared" ref="H14" si="5">G14*0.0287</f>
        <v>3300.5</v>
      </c>
      <c r="I14" s="47">
        <v>15633.74</v>
      </c>
      <c r="J14" s="47">
        <f t="shared" ref="J14" si="6">G14*3.04%</f>
        <v>3496</v>
      </c>
      <c r="K14" s="47">
        <v>1151.5</v>
      </c>
      <c r="L14" s="67">
        <f t="shared" si="4"/>
        <v>23581.739999999998</v>
      </c>
      <c r="M14" s="67"/>
      <c r="N14" s="36">
        <f t="shared" si="3"/>
        <v>91418.260000000009</v>
      </c>
    </row>
    <row r="15" spans="1:14" s="53" customFormat="1" ht="31.5" customHeight="1" thickBot="1" x14ac:dyDescent="0.3">
      <c r="A15" s="49">
        <v>4</v>
      </c>
      <c r="B15" s="50" t="s">
        <v>154</v>
      </c>
      <c r="C15" s="51" t="s">
        <v>177</v>
      </c>
      <c r="D15" s="50" t="s">
        <v>178</v>
      </c>
      <c r="E15" s="50" t="s">
        <v>12</v>
      </c>
      <c r="F15" s="52" t="s">
        <v>13</v>
      </c>
      <c r="G15" s="52">
        <v>95000</v>
      </c>
      <c r="H15" s="47">
        <f t="shared" ref="H15:H69" si="7">G15*0.0287</f>
        <v>2726.5</v>
      </c>
      <c r="I15" s="47">
        <v>10929.24</v>
      </c>
      <c r="J15" s="47">
        <f t="shared" ref="J15:J59" si="8">G15*3.04%</f>
        <v>2888</v>
      </c>
      <c r="K15" s="47">
        <v>21834.5</v>
      </c>
      <c r="L15" s="67">
        <f t="shared" si="4"/>
        <v>38378.239999999998</v>
      </c>
      <c r="M15" s="67"/>
      <c r="N15" s="36">
        <f t="shared" si="3"/>
        <v>56621.760000000002</v>
      </c>
    </row>
    <row r="16" spans="1:14" s="53" customFormat="1" ht="40.5" customHeight="1" thickBot="1" x14ac:dyDescent="0.3">
      <c r="A16" s="49">
        <v>5</v>
      </c>
      <c r="B16" s="51" t="s">
        <v>73</v>
      </c>
      <c r="C16" s="51" t="s">
        <v>103</v>
      </c>
      <c r="D16" s="51" t="s">
        <v>179</v>
      </c>
      <c r="E16" s="51" t="s">
        <v>12</v>
      </c>
      <c r="F16" s="54" t="s">
        <v>13</v>
      </c>
      <c r="G16" s="52">
        <v>115000</v>
      </c>
      <c r="H16" s="47">
        <f t="shared" si="7"/>
        <v>3300.5</v>
      </c>
      <c r="I16" s="47">
        <v>15633.74</v>
      </c>
      <c r="J16" s="47">
        <f t="shared" si="8"/>
        <v>3496</v>
      </c>
      <c r="K16" s="47">
        <v>9118.81</v>
      </c>
      <c r="L16" s="67">
        <f t="shared" si="4"/>
        <v>31549.049999999996</v>
      </c>
      <c r="M16" s="67"/>
      <c r="N16" s="36">
        <f t="shared" si="3"/>
        <v>83450.950000000012</v>
      </c>
    </row>
    <row r="17" spans="1:14" s="53" customFormat="1" ht="32.25" customHeight="1" thickBot="1" x14ac:dyDescent="0.3">
      <c r="A17" s="49">
        <v>6</v>
      </c>
      <c r="B17" s="50" t="s">
        <v>74</v>
      </c>
      <c r="C17" s="51" t="s">
        <v>103</v>
      </c>
      <c r="D17" s="50" t="s">
        <v>49</v>
      </c>
      <c r="E17" s="50" t="s">
        <v>12</v>
      </c>
      <c r="F17" s="54" t="s">
        <v>20</v>
      </c>
      <c r="G17" s="52">
        <v>34000</v>
      </c>
      <c r="H17" s="47">
        <f t="shared" si="7"/>
        <v>975.8</v>
      </c>
      <c r="I17" s="47">
        <v>0</v>
      </c>
      <c r="J17" s="47">
        <f t="shared" si="8"/>
        <v>1033.5999999999999</v>
      </c>
      <c r="K17" s="47">
        <v>1878</v>
      </c>
      <c r="L17" s="67">
        <f t="shared" si="4"/>
        <v>3887.3999999999996</v>
      </c>
      <c r="M17" s="67"/>
      <c r="N17" s="36">
        <f t="shared" si="3"/>
        <v>30112.6</v>
      </c>
    </row>
    <row r="18" spans="1:14" s="53" customFormat="1" ht="32.25" customHeight="1" thickBot="1" x14ac:dyDescent="0.3">
      <c r="A18" s="49">
        <v>7</v>
      </c>
      <c r="B18" s="50" t="s">
        <v>72</v>
      </c>
      <c r="C18" s="50" t="s">
        <v>180</v>
      </c>
      <c r="D18" s="50" t="s">
        <v>181</v>
      </c>
      <c r="E18" s="50" t="s">
        <v>12</v>
      </c>
      <c r="F18" s="52" t="s">
        <v>13</v>
      </c>
      <c r="G18" s="52">
        <v>95000</v>
      </c>
      <c r="H18" s="47">
        <f t="shared" si="7"/>
        <v>2726.5</v>
      </c>
      <c r="I18" s="47">
        <v>10500.38</v>
      </c>
      <c r="J18" s="47">
        <f t="shared" si="8"/>
        <v>2888</v>
      </c>
      <c r="K18" s="47">
        <v>2140.46</v>
      </c>
      <c r="L18" s="67">
        <f t="shared" si="4"/>
        <v>18255.34</v>
      </c>
      <c r="M18" s="67"/>
      <c r="N18" s="36">
        <f t="shared" si="3"/>
        <v>76744.66</v>
      </c>
    </row>
    <row r="19" spans="1:14" s="53" customFormat="1" ht="30" customHeight="1" thickBot="1" x14ac:dyDescent="0.3">
      <c r="A19" s="49">
        <v>8</v>
      </c>
      <c r="B19" s="50" t="s">
        <v>131</v>
      </c>
      <c r="C19" s="51" t="s">
        <v>182</v>
      </c>
      <c r="D19" s="50" t="s">
        <v>132</v>
      </c>
      <c r="E19" s="50" t="s">
        <v>26</v>
      </c>
      <c r="F19" s="52" t="s">
        <v>13</v>
      </c>
      <c r="G19" s="52">
        <v>115000</v>
      </c>
      <c r="H19" s="47">
        <f>G19*0.0287</f>
        <v>3300.5</v>
      </c>
      <c r="I19" s="47">
        <v>15633.74</v>
      </c>
      <c r="J19" s="47">
        <f>G19*3.04%</f>
        <v>3496</v>
      </c>
      <c r="K19" s="47">
        <v>325</v>
      </c>
      <c r="L19" s="67">
        <f t="shared" si="4"/>
        <v>22755.239999999998</v>
      </c>
      <c r="M19" s="67"/>
      <c r="N19" s="36">
        <f t="shared" si="3"/>
        <v>92244.760000000009</v>
      </c>
    </row>
    <row r="20" spans="1:14" s="53" customFormat="1" ht="32.25" customHeight="1" thickBot="1" x14ac:dyDescent="0.3">
      <c r="A20" s="49">
        <v>9</v>
      </c>
      <c r="B20" s="51" t="s">
        <v>87</v>
      </c>
      <c r="C20" s="51" t="s">
        <v>183</v>
      </c>
      <c r="D20" s="50" t="s">
        <v>130</v>
      </c>
      <c r="E20" s="51" t="s">
        <v>26</v>
      </c>
      <c r="F20" s="54" t="s">
        <v>13</v>
      </c>
      <c r="G20" s="52">
        <v>40000</v>
      </c>
      <c r="H20" s="47">
        <f t="shared" ref="H20:H33" si="9">G20*0.0287</f>
        <v>1148</v>
      </c>
      <c r="I20" s="47">
        <v>442.65</v>
      </c>
      <c r="J20" s="47">
        <f t="shared" ref="J20:J35" si="10">G20*3.04%</f>
        <v>1216</v>
      </c>
      <c r="K20" s="47">
        <v>425</v>
      </c>
      <c r="L20" s="67">
        <f t="shared" si="4"/>
        <v>3231.65</v>
      </c>
      <c r="M20" s="67"/>
      <c r="N20" s="36">
        <f t="shared" si="3"/>
        <v>36768.35</v>
      </c>
    </row>
    <row r="21" spans="1:14" s="53" customFormat="1" ht="32.25" customHeight="1" thickBot="1" x14ac:dyDescent="0.3">
      <c r="A21" s="49">
        <v>10</v>
      </c>
      <c r="B21" s="50" t="s">
        <v>48</v>
      </c>
      <c r="C21" s="51" t="s">
        <v>184</v>
      </c>
      <c r="D21" s="50" t="s">
        <v>49</v>
      </c>
      <c r="E21" s="50" t="s">
        <v>26</v>
      </c>
      <c r="F21" s="52" t="s">
        <v>20</v>
      </c>
      <c r="G21" s="52">
        <v>38000</v>
      </c>
      <c r="H21" s="47">
        <f t="shared" si="9"/>
        <v>1090.5999999999999</v>
      </c>
      <c r="I21" s="47">
        <v>160.38</v>
      </c>
      <c r="J21" s="47">
        <f t="shared" si="10"/>
        <v>1155.2</v>
      </c>
      <c r="K21" s="47">
        <v>5111.53</v>
      </c>
      <c r="L21" s="67">
        <f t="shared" si="4"/>
        <v>7517.71</v>
      </c>
      <c r="M21" s="67"/>
      <c r="N21" s="36">
        <f t="shared" si="3"/>
        <v>30482.29</v>
      </c>
    </row>
    <row r="22" spans="1:14" s="53" customFormat="1" ht="31.5" customHeight="1" thickBot="1" x14ac:dyDescent="0.3">
      <c r="A22" s="49">
        <v>11</v>
      </c>
      <c r="B22" s="51" t="s">
        <v>61</v>
      </c>
      <c r="C22" s="51" t="s">
        <v>43</v>
      </c>
      <c r="D22" s="50" t="s">
        <v>62</v>
      </c>
      <c r="E22" s="50" t="s">
        <v>12</v>
      </c>
      <c r="F22" s="54" t="s">
        <v>20</v>
      </c>
      <c r="G22" s="52">
        <v>140000</v>
      </c>
      <c r="H22" s="47">
        <f t="shared" si="9"/>
        <v>4018</v>
      </c>
      <c r="I22" s="47">
        <v>20656.64</v>
      </c>
      <c r="J22" s="47">
        <f t="shared" si="10"/>
        <v>4256</v>
      </c>
      <c r="K22" s="47">
        <v>4482.42</v>
      </c>
      <c r="L22" s="67">
        <f t="shared" si="4"/>
        <v>33413.06</v>
      </c>
      <c r="M22" s="67"/>
      <c r="N22" s="36">
        <f t="shared" si="3"/>
        <v>106586.94</v>
      </c>
    </row>
    <row r="23" spans="1:14" s="53" customFormat="1" ht="36" customHeight="1" thickBot="1" x14ac:dyDescent="0.3">
      <c r="A23" s="49">
        <v>12</v>
      </c>
      <c r="B23" s="50" t="s">
        <v>75</v>
      </c>
      <c r="C23" s="51" t="s">
        <v>76</v>
      </c>
      <c r="D23" s="50" t="s">
        <v>77</v>
      </c>
      <c r="E23" s="50" t="s">
        <v>12</v>
      </c>
      <c r="F23" s="54" t="s">
        <v>20</v>
      </c>
      <c r="G23" s="52">
        <v>115000</v>
      </c>
      <c r="H23" s="47">
        <f t="shared" si="9"/>
        <v>3300.5</v>
      </c>
      <c r="I23" s="47">
        <v>15204.88</v>
      </c>
      <c r="J23" s="47">
        <f t="shared" si="10"/>
        <v>3496</v>
      </c>
      <c r="K23" s="47">
        <v>2040.46</v>
      </c>
      <c r="L23" s="67">
        <f t="shared" si="4"/>
        <v>24041.839999999997</v>
      </c>
      <c r="M23" s="67"/>
      <c r="N23" s="36">
        <f t="shared" si="3"/>
        <v>90958.16</v>
      </c>
    </row>
    <row r="24" spans="1:14" s="53" customFormat="1" ht="31.5" customHeight="1" thickBot="1" x14ac:dyDescent="0.3">
      <c r="A24" s="49">
        <v>13</v>
      </c>
      <c r="B24" s="51" t="s">
        <v>79</v>
      </c>
      <c r="C24" s="51" t="s">
        <v>43</v>
      </c>
      <c r="D24" s="51" t="s">
        <v>80</v>
      </c>
      <c r="E24" s="51" t="s">
        <v>26</v>
      </c>
      <c r="F24" s="52" t="s">
        <v>20</v>
      </c>
      <c r="G24" s="52">
        <v>38000</v>
      </c>
      <c r="H24" s="47">
        <f t="shared" ref="H24" si="11">G24*0.0287</f>
        <v>1090.5999999999999</v>
      </c>
      <c r="I24" s="47">
        <v>160.38</v>
      </c>
      <c r="J24" s="47">
        <f t="shared" ref="J24" si="12">G24*3.04%</f>
        <v>1155.2</v>
      </c>
      <c r="K24" s="47">
        <v>11893</v>
      </c>
      <c r="L24" s="67">
        <f t="shared" si="4"/>
        <v>14299.18</v>
      </c>
      <c r="M24" s="67"/>
      <c r="N24" s="36">
        <f t="shared" si="3"/>
        <v>23700.82</v>
      </c>
    </row>
    <row r="25" spans="1:14" s="53" customFormat="1" ht="32.25" customHeight="1" thickBot="1" x14ac:dyDescent="0.3">
      <c r="A25" s="49">
        <v>14</v>
      </c>
      <c r="B25" s="51" t="s">
        <v>70</v>
      </c>
      <c r="C25" s="51" t="s">
        <v>43</v>
      </c>
      <c r="D25" s="51" t="s">
        <v>71</v>
      </c>
      <c r="E25" s="51" t="s">
        <v>26</v>
      </c>
      <c r="F25" s="52" t="s">
        <v>13</v>
      </c>
      <c r="G25" s="52">
        <v>32000</v>
      </c>
      <c r="H25" s="47">
        <f t="shared" si="9"/>
        <v>918.4</v>
      </c>
      <c r="I25" s="47">
        <v>0</v>
      </c>
      <c r="J25" s="47">
        <f t="shared" si="10"/>
        <v>972.8</v>
      </c>
      <c r="K25" s="47">
        <v>425</v>
      </c>
      <c r="L25" s="67">
        <f t="shared" si="4"/>
        <v>2316.1999999999998</v>
      </c>
      <c r="M25" s="67"/>
      <c r="N25" s="36">
        <f t="shared" si="3"/>
        <v>29683.8</v>
      </c>
    </row>
    <row r="26" spans="1:14" s="53" customFormat="1" ht="31.5" customHeight="1" thickBot="1" x14ac:dyDescent="0.3">
      <c r="A26" s="49">
        <v>15</v>
      </c>
      <c r="B26" s="51" t="s">
        <v>185</v>
      </c>
      <c r="C26" s="51" t="s">
        <v>43</v>
      </c>
      <c r="D26" s="51" t="s">
        <v>155</v>
      </c>
      <c r="E26" s="51" t="s">
        <v>26</v>
      </c>
      <c r="F26" s="54" t="s">
        <v>20</v>
      </c>
      <c r="G26" s="52">
        <v>31000</v>
      </c>
      <c r="H26" s="47">
        <f t="shared" si="9"/>
        <v>889.7</v>
      </c>
      <c r="I26" s="47">
        <v>0</v>
      </c>
      <c r="J26" s="47">
        <f t="shared" si="10"/>
        <v>942.4</v>
      </c>
      <c r="K26" s="47">
        <v>425</v>
      </c>
      <c r="L26" s="67">
        <f t="shared" si="4"/>
        <v>2257.1</v>
      </c>
      <c r="M26" s="67"/>
      <c r="N26" s="36">
        <f t="shared" si="3"/>
        <v>28742.9</v>
      </c>
    </row>
    <row r="27" spans="1:14" s="53" customFormat="1" ht="31.5" customHeight="1" thickBot="1" x14ac:dyDescent="0.3">
      <c r="A27" s="49">
        <v>16</v>
      </c>
      <c r="B27" s="51" t="s">
        <v>186</v>
      </c>
      <c r="C27" s="51" t="s">
        <v>43</v>
      </c>
      <c r="D27" s="51" t="s">
        <v>160</v>
      </c>
      <c r="E27" s="51" t="s">
        <v>26</v>
      </c>
      <c r="F27" s="54" t="s">
        <v>20</v>
      </c>
      <c r="G27" s="52">
        <v>25000</v>
      </c>
      <c r="H27" s="47">
        <f t="shared" ref="H27" si="13">G27*0.0287</f>
        <v>717.5</v>
      </c>
      <c r="I27" s="47">
        <v>0</v>
      </c>
      <c r="J27" s="47">
        <f t="shared" ref="J27" si="14">G27*3.04%</f>
        <v>760</v>
      </c>
      <c r="K27" s="47">
        <v>425</v>
      </c>
      <c r="L27" s="67">
        <f t="shared" si="4"/>
        <v>1902.5</v>
      </c>
      <c r="M27" s="67"/>
      <c r="N27" s="36">
        <f t="shared" si="3"/>
        <v>23097.5</v>
      </c>
    </row>
    <row r="28" spans="1:14" s="53" customFormat="1" ht="38.1" customHeight="1" thickBot="1" x14ac:dyDescent="0.3">
      <c r="A28" s="49">
        <v>17</v>
      </c>
      <c r="B28" s="51" t="s">
        <v>44</v>
      </c>
      <c r="C28" s="51" t="s">
        <v>105</v>
      </c>
      <c r="D28" s="51" t="s">
        <v>45</v>
      </c>
      <c r="E28" s="51" t="s">
        <v>12</v>
      </c>
      <c r="F28" s="52" t="s">
        <v>13</v>
      </c>
      <c r="G28" s="52">
        <v>95000</v>
      </c>
      <c r="H28" s="47">
        <f>G28*0.0287</f>
        <v>2726.5</v>
      </c>
      <c r="I28" s="47">
        <v>10071.51</v>
      </c>
      <c r="J28" s="47">
        <v>2888</v>
      </c>
      <c r="K28" s="47">
        <v>4727.42</v>
      </c>
      <c r="L28" s="67">
        <f t="shared" si="4"/>
        <v>20413.43</v>
      </c>
      <c r="M28" s="67"/>
      <c r="N28" s="36">
        <f t="shared" si="3"/>
        <v>74586.570000000007</v>
      </c>
    </row>
    <row r="29" spans="1:14" s="53" customFormat="1" ht="38.1" customHeight="1" thickBot="1" x14ac:dyDescent="0.3">
      <c r="A29" s="49">
        <v>18</v>
      </c>
      <c r="B29" s="51" t="s">
        <v>46</v>
      </c>
      <c r="C29" s="51" t="s">
        <v>105</v>
      </c>
      <c r="D29" s="51" t="s">
        <v>47</v>
      </c>
      <c r="E29" s="50" t="s">
        <v>26</v>
      </c>
      <c r="F29" s="52" t="s">
        <v>13</v>
      </c>
      <c r="G29" s="52">
        <v>36000</v>
      </c>
      <c r="H29" s="47">
        <f t="shared" ref="H29:H31" si="15">G29*0.0287</f>
        <v>1033.2</v>
      </c>
      <c r="I29" s="47">
        <v>0</v>
      </c>
      <c r="J29" s="47">
        <v>1094.4000000000001</v>
      </c>
      <c r="K29" s="47">
        <v>425</v>
      </c>
      <c r="L29" s="67">
        <f t="shared" ref="L29:L86" si="16">H29+I29+J29+K29</f>
        <v>2552.6000000000004</v>
      </c>
      <c r="M29" s="67"/>
      <c r="N29" s="36">
        <f t="shared" si="3"/>
        <v>33447.4</v>
      </c>
    </row>
    <row r="30" spans="1:14" s="53" customFormat="1" ht="38.1" customHeight="1" thickBot="1" x14ac:dyDescent="0.3">
      <c r="A30" s="49">
        <v>21</v>
      </c>
      <c r="B30" s="51" t="s">
        <v>187</v>
      </c>
      <c r="C30" s="51" t="s">
        <v>105</v>
      </c>
      <c r="D30" s="50" t="s">
        <v>66</v>
      </c>
      <c r="E30" s="51" t="s">
        <v>26</v>
      </c>
      <c r="F30" s="54" t="s">
        <v>20</v>
      </c>
      <c r="G30" s="52">
        <v>34000</v>
      </c>
      <c r="H30" s="47">
        <f t="shared" ref="H30" si="17">G30*0.0287</f>
        <v>975.8</v>
      </c>
      <c r="I30" s="47">
        <v>0</v>
      </c>
      <c r="J30" s="47">
        <f t="shared" ref="J30" si="18">G30*3.04%</f>
        <v>1033.5999999999999</v>
      </c>
      <c r="K30" s="47">
        <v>325</v>
      </c>
      <c r="L30" s="67">
        <f t="shared" si="16"/>
        <v>2334.3999999999996</v>
      </c>
      <c r="M30" s="67"/>
      <c r="N30" s="36">
        <f t="shared" si="3"/>
        <v>31665.599999999999</v>
      </c>
    </row>
    <row r="31" spans="1:14" s="53" customFormat="1" ht="38.1" customHeight="1" thickBot="1" x14ac:dyDescent="0.3">
      <c r="A31" s="49">
        <v>20</v>
      </c>
      <c r="B31" s="51" t="s">
        <v>88</v>
      </c>
      <c r="C31" s="51" t="s">
        <v>105</v>
      </c>
      <c r="D31" s="51" t="s">
        <v>47</v>
      </c>
      <c r="E31" s="51" t="s">
        <v>26</v>
      </c>
      <c r="F31" s="52" t="s">
        <v>13</v>
      </c>
      <c r="G31" s="52">
        <v>34000</v>
      </c>
      <c r="H31" s="47">
        <f t="shared" si="15"/>
        <v>975.8</v>
      </c>
      <c r="I31" s="47">
        <v>0</v>
      </c>
      <c r="J31" s="47">
        <f t="shared" ref="J31" si="19">G31*3.04%</f>
        <v>1033.5999999999999</v>
      </c>
      <c r="K31" s="47">
        <v>425</v>
      </c>
      <c r="L31" s="67">
        <f t="shared" si="16"/>
        <v>2434.3999999999996</v>
      </c>
      <c r="M31" s="67"/>
      <c r="N31" s="36">
        <f t="shared" si="3"/>
        <v>31565.599999999999</v>
      </c>
    </row>
    <row r="32" spans="1:14" s="53" customFormat="1" ht="38.1" customHeight="1" thickBot="1" x14ac:dyDescent="0.3">
      <c r="A32" s="49">
        <v>19</v>
      </c>
      <c r="B32" s="51" t="s">
        <v>65</v>
      </c>
      <c r="C32" s="51" t="s">
        <v>105</v>
      </c>
      <c r="D32" s="51" t="s">
        <v>47</v>
      </c>
      <c r="E32" s="51" t="s">
        <v>26</v>
      </c>
      <c r="F32" s="52" t="s">
        <v>13</v>
      </c>
      <c r="G32" s="52">
        <v>25000</v>
      </c>
      <c r="H32" s="47">
        <f t="shared" ref="H32" si="20">G32*0.0287</f>
        <v>717.5</v>
      </c>
      <c r="I32" s="47">
        <v>0</v>
      </c>
      <c r="J32" s="47">
        <f t="shared" ref="J32" si="21">G32*3.04%</f>
        <v>760</v>
      </c>
      <c r="K32" s="47">
        <v>5162</v>
      </c>
      <c r="L32" s="67">
        <f t="shared" si="16"/>
        <v>6639.5</v>
      </c>
      <c r="M32" s="67"/>
      <c r="N32" s="36">
        <f t="shared" si="3"/>
        <v>18360.5</v>
      </c>
    </row>
    <row r="33" spans="1:14" s="53" customFormat="1" ht="32.25" customHeight="1" thickBot="1" x14ac:dyDescent="0.3">
      <c r="A33" s="49">
        <v>22</v>
      </c>
      <c r="B33" s="51" t="s">
        <v>152</v>
      </c>
      <c r="C33" s="51" t="s">
        <v>106</v>
      </c>
      <c r="D33" s="51" t="s">
        <v>153</v>
      </c>
      <c r="E33" s="51" t="s">
        <v>83</v>
      </c>
      <c r="F33" s="54" t="s">
        <v>20</v>
      </c>
      <c r="G33" s="52">
        <v>95000</v>
      </c>
      <c r="H33" s="47">
        <f t="shared" si="9"/>
        <v>2726.5</v>
      </c>
      <c r="I33" s="47">
        <v>10929.24</v>
      </c>
      <c r="J33" s="47">
        <f t="shared" si="10"/>
        <v>2888</v>
      </c>
      <c r="K33" s="47">
        <v>425</v>
      </c>
      <c r="L33" s="67">
        <f t="shared" si="16"/>
        <v>16968.739999999998</v>
      </c>
      <c r="M33" s="67"/>
      <c r="N33" s="36">
        <f t="shared" si="3"/>
        <v>78031.260000000009</v>
      </c>
    </row>
    <row r="34" spans="1:14" s="53" customFormat="1" ht="33.75" customHeight="1" thickBot="1" x14ac:dyDescent="0.3">
      <c r="A34" s="49">
        <v>23</v>
      </c>
      <c r="B34" s="51" t="s">
        <v>59</v>
      </c>
      <c r="C34" s="51" t="s">
        <v>106</v>
      </c>
      <c r="D34" s="50" t="s">
        <v>60</v>
      </c>
      <c r="E34" s="50" t="s">
        <v>21</v>
      </c>
      <c r="F34" s="54" t="s">
        <v>13</v>
      </c>
      <c r="G34" s="52">
        <v>45000</v>
      </c>
      <c r="H34" s="47">
        <f>G34*0.0287</f>
        <v>1291.5</v>
      </c>
      <c r="I34" s="47">
        <v>1148.33</v>
      </c>
      <c r="J34" s="47">
        <f t="shared" si="10"/>
        <v>1368</v>
      </c>
      <c r="K34" s="47">
        <v>1151.5</v>
      </c>
      <c r="L34" s="67">
        <f t="shared" si="16"/>
        <v>4959.33</v>
      </c>
      <c r="M34" s="67"/>
      <c r="N34" s="36">
        <f t="shared" si="3"/>
        <v>40040.67</v>
      </c>
    </row>
    <row r="35" spans="1:14" s="53" customFormat="1" ht="31.5" customHeight="1" thickBot="1" x14ac:dyDescent="0.3">
      <c r="A35" s="49">
        <v>24</v>
      </c>
      <c r="B35" s="51" t="s">
        <v>89</v>
      </c>
      <c r="C35" s="51" t="s">
        <v>51</v>
      </c>
      <c r="D35" s="50" t="s">
        <v>109</v>
      </c>
      <c r="E35" s="51" t="s">
        <v>26</v>
      </c>
      <c r="F35" s="54" t="s">
        <v>20</v>
      </c>
      <c r="G35" s="52">
        <v>38000</v>
      </c>
      <c r="H35" s="47">
        <f t="shared" ref="H35" si="22">G35*0.0287</f>
        <v>1090.5999999999999</v>
      </c>
      <c r="I35" s="47">
        <v>0</v>
      </c>
      <c r="J35" s="47">
        <f t="shared" si="10"/>
        <v>1155.2</v>
      </c>
      <c r="K35" s="47">
        <v>12749.46</v>
      </c>
      <c r="L35" s="67">
        <f t="shared" si="16"/>
        <v>14995.259999999998</v>
      </c>
      <c r="M35" s="67"/>
      <c r="N35" s="36">
        <f t="shared" si="3"/>
        <v>23004.74</v>
      </c>
    </row>
    <row r="36" spans="1:14" s="53" customFormat="1" ht="32.25" customHeight="1" thickBot="1" x14ac:dyDescent="0.3">
      <c r="A36" s="49">
        <v>25</v>
      </c>
      <c r="B36" s="51" t="s">
        <v>56</v>
      </c>
      <c r="C36" s="51" t="s">
        <v>51</v>
      </c>
      <c r="D36" s="51" t="s">
        <v>57</v>
      </c>
      <c r="E36" s="51" t="s">
        <v>26</v>
      </c>
      <c r="F36" s="54" t="s">
        <v>20</v>
      </c>
      <c r="G36" s="52">
        <v>25000</v>
      </c>
      <c r="H36" s="47">
        <v>717.5</v>
      </c>
      <c r="I36" s="47">
        <v>0</v>
      </c>
      <c r="J36" s="47">
        <v>760</v>
      </c>
      <c r="K36" s="47">
        <v>5104.93</v>
      </c>
      <c r="L36" s="67">
        <f t="shared" si="16"/>
        <v>6582.43</v>
      </c>
      <c r="M36" s="67"/>
      <c r="N36" s="36">
        <f t="shared" si="3"/>
        <v>18417.57</v>
      </c>
    </row>
    <row r="37" spans="1:14" s="53" customFormat="1" ht="32.25" customHeight="1" thickBot="1" x14ac:dyDescent="0.3">
      <c r="A37" s="49">
        <v>26</v>
      </c>
      <c r="B37" s="51" t="s">
        <v>69</v>
      </c>
      <c r="C37" s="51" t="s">
        <v>51</v>
      </c>
      <c r="D37" s="51" t="s">
        <v>52</v>
      </c>
      <c r="E37" s="51" t="s">
        <v>26</v>
      </c>
      <c r="F37" s="52" t="s">
        <v>20</v>
      </c>
      <c r="G37" s="52">
        <v>21000</v>
      </c>
      <c r="H37" s="47">
        <f t="shared" ref="H37:H53" si="23">G37*0.0287</f>
        <v>602.70000000000005</v>
      </c>
      <c r="I37" s="47">
        <v>0</v>
      </c>
      <c r="J37" s="47">
        <f t="shared" ref="J37:J53" si="24">G37*3.04%</f>
        <v>638.4</v>
      </c>
      <c r="K37" s="47">
        <v>3040.46</v>
      </c>
      <c r="L37" s="67">
        <f t="shared" si="16"/>
        <v>4281.5599999999995</v>
      </c>
      <c r="M37" s="67"/>
      <c r="N37" s="36">
        <f t="shared" si="3"/>
        <v>16718.440000000002</v>
      </c>
    </row>
    <row r="38" spans="1:14" s="53" customFormat="1" ht="32.25" customHeight="1" thickBot="1" x14ac:dyDescent="0.3">
      <c r="A38" s="49">
        <v>27</v>
      </c>
      <c r="B38" s="51" t="s">
        <v>85</v>
      </c>
      <c r="C38" s="51" t="s">
        <v>51</v>
      </c>
      <c r="D38" s="50" t="s">
        <v>52</v>
      </c>
      <c r="E38" s="51" t="s">
        <v>26</v>
      </c>
      <c r="F38" s="54" t="s">
        <v>13</v>
      </c>
      <c r="G38" s="52">
        <v>21000</v>
      </c>
      <c r="H38" s="47">
        <f t="shared" si="23"/>
        <v>602.70000000000005</v>
      </c>
      <c r="I38" s="47">
        <v>0</v>
      </c>
      <c r="J38" s="47">
        <f t="shared" si="24"/>
        <v>638.4</v>
      </c>
      <c r="K38" s="47">
        <v>1918</v>
      </c>
      <c r="L38" s="67">
        <f t="shared" si="16"/>
        <v>3159.1</v>
      </c>
      <c r="M38" s="67"/>
      <c r="N38" s="36">
        <f t="shared" si="3"/>
        <v>17840.900000000001</v>
      </c>
    </row>
    <row r="39" spans="1:14" s="53" customFormat="1" ht="38.1" customHeight="1" thickBot="1" x14ac:dyDescent="0.3">
      <c r="A39" s="49">
        <v>28</v>
      </c>
      <c r="B39" s="51" t="s">
        <v>86</v>
      </c>
      <c r="C39" s="51" t="s">
        <v>51</v>
      </c>
      <c r="D39" s="50" t="s">
        <v>52</v>
      </c>
      <c r="E39" s="51" t="s">
        <v>26</v>
      </c>
      <c r="F39" s="54" t="s">
        <v>13</v>
      </c>
      <c r="G39" s="52">
        <v>21000</v>
      </c>
      <c r="H39" s="47">
        <f t="shared" si="23"/>
        <v>602.70000000000005</v>
      </c>
      <c r="I39" s="47">
        <v>0</v>
      </c>
      <c r="J39" s="47">
        <f t="shared" si="24"/>
        <v>638.4</v>
      </c>
      <c r="K39" s="47">
        <v>325</v>
      </c>
      <c r="L39" s="67">
        <f t="shared" si="16"/>
        <v>1566.1</v>
      </c>
      <c r="M39" s="67"/>
      <c r="N39" s="36">
        <f t="shared" si="3"/>
        <v>19433.900000000001</v>
      </c>
    </row>
    <row r="40" spans="1:14" s="53" customFormat="1" ht="38.1" customHeight="1" thickBot="1" x14ac:dyDescent="0.3">
      <c r="A40" s="49">
        <v>29</v>
      </c>
      <c r="B40" s="51" t="s">
        <v>188</v>
      </c>
      <c r="C40" s="51" t="s">
        <v>51</v>
      </c>
      <c r="D40" s="51" t="s">
        <v>54</v>
      </c>
      <c r="E40" s="51" t="s">
        <v>26</v>
      </c>
      <c r="F40" s="52" t="s">
        <v>20</v>
      </c>
      <c r="G40" s="52">
        <v>23000</v>
      </c>
      <c r="H40" s="47">
        <v>660.1</v>
      </c>
      <c r="I40" s="47">
        <v>0</v>
      </c>
      <c r="J40" s="47">
        <f t="shared" si="24"/>
        <v>699.2</v>
      </c>
      <c r="K40" s="47">
        <v>325</v>
      </c>
      <c r="L40" s="67">
        <f t="shared" si="16"/>
        <v>1684.3000000000002</v>
      </c>
      <c r="M40" s="67"/>
      <c r="N40" s="36">
        <f t="shared" si="3"/>
        <v>21315.7</v>
      </c>
    </row>
    <row r="41" spans="1:14" s="53" customFormat="1" ht="39" customHeight="1" thickBot="1" x14ac:dyDescent="0.3">
      <c r="A41" s="49">
        <v>30</v>
      </c>
      <c r="B41" s="51" t="s">
        <v>55</v>
      </c>
      <c r="C41" s="51" t="s">
        <v>51</v>
      </c>
      <c r="D41" s="51" t="s">
        <v>52</v>
      </c>
      <c r="E41" s="51" t="s">
        <v>26</v>
      </c>
      <c r="F41" s="54" t="s">
        <v>13</v>
      </c>
      <c r="G41" s="52">
        <v>21000</v>
      </c>
      <c r="H41" s="47">
        <f t="shared" ref="H41" si="25">G41*0.0287</f>
        <v>602.70000000000005</v>
      </c>
      <c r="I41" s="47">
        <v>0</v>
      </c>
      <c r="J41" s="47">
        <f t="shared" si="24"/>
        <v>638.4</v>
      </c>
      <c r="K41" s="47">
        <v>505</v>
      </c>
      <c r="L41" s="67">
        <f t="shared" si="16"/>
        <v>1746.1</v>
      </c>
      <c r="M41" s="67"/>
      <c r="N41" s="36">
        <f t="shared" si="3"/>
        <v>19253.900000000001</v>
      </c>
    </row>
    <row r="42" spans="1:14" s="53" customFormat="1" ht="38.1" customHeight="1" thickBot="1" x14ac:dyDescent="0.3">
      <c r="A42" s="49">
        <v>31</v>
      </c>
      <c r="B42" s="51" t="s">
        <v>58</v>
      </c>
      <c r="C42" s="51" t="s">
        <v>51</v>
      </c>
      <c r="D42" s="51" t="s">
        <v>52</v>
      </c>
      <c r="E42" s="51" t="s">
        <v>26</v>
      </c>
      <c r="F42" s="54" t="s">
        <v>13</v>
      </c>
      <c r="G42" s="52">
        <v>21000</v>
      </c>
      <c r="H42" s="47">
        <f t="shared" si="23"/>
        <v>602.70000000000005</v>
      </c>
      <c r="I42" s="47">
        <v>0</v>
      </c>
      <c r="J42" s="47">
        <f t="shared" si="24"/>
        <v>638.4</v>
      </c>
      <c r="K42" s="47">
        <v>425</v>
      </c>
      <c r="L42" s="67">
        <f t="shared" si="16"/>
        <v>1666.1</v>
      </c>
      <c r="M42" s="67"/>
      <c r="N42" s="36">
        <f t="shared" si="3"/>
        <v>19333.900000000001</v>
      </c>
    </row>
    <row r="43" spans="1:14" s="53" customFormat="1" ht="38.1" customHeight="1" thickBot="1" x14ac:dyDescent="0.3">
      <c r="A43" s="49">
        <v>32</v>
      </c>
      <c r="B43" s="51" t="s">
        <v>68</v>
      </c>
      <c r="C43" s="51" t="s">
        <v>51</v>
      </c>
      <c r="D43" s="50" t="s">
        <v>52</v>
      </c>
      <c r="E43" s="51" t="s">
        <v>12</v>
      </c>
      <c r="F43" s="54" t="s">
        <v>13</v>
      </c>
      <c r="G43" s="52">
        <v>21000</v>
      </c>
      <c r="H43" s="47">
        <f t="shared" si="23"/>
        <v>602.70000000000005</v>
      </c>
      <c r="I43" s="47">
        <v>0</v>
      </c>
      <c r="J43" s="47">
        <f>G43*3.04%</f>
        <v>638.4</v>
      </c>
      <c r="K43" s="47">
        <v>4950.53</v>
      </c>
      <c r="L43" s="67">
        <f t="shared" si="16"/>
        <v>6191.6299999999992</v>
      </c>
      <c r="M43" s="67"/>
      <c r="N43" s="36">
        <f t="shared" si="3"/>
        <v>14808.37</v>
      </c>
    </row>
    <row r="44" spans="1:14" s="53" customFormat="1" ht="39" customHeight="1" thickBot="1" x14ac:dyDescent="0.3">
      <c r="A44" s="49">
        <v>33</v>
      </c>
      <c r="B44" s="51" t="s">
        <v>63</v>
      </c>
      <c r="C44" s="51" t="s">
        <v>51</v>
      </c>
      <c r="D44" s="51" t="s">
        <v>52</v>
      </c>
      <c r="E44" s="51" t="s">
        <v>26</v>
      </c>
      <c r="F44" s="52" t="s">
        <v>13</v>
      </c>
      <c r="G44" s="52">
        <v>21000</v>
      </c>
      <c r="H44" s="47">
        <f t="shared" si="23"/>
        <v>602.70000000000005</v>
      </c>
      <c r="I44" s="47">
        <v>0</v>
      </c>
      <c r="J44" s="47">
        <f t="shared" ref="J44:J47" si="26">G44*3.04%</f>
        <v>638.4</v>
      </c>
      <c r="K44" s="47">
        <v>8193.08</v>
      </c>
      <c r="L44" s="67">
        <f t="shared" si="16"/>
        <v>9434.18</v>
      </c>
      <c r="M44" s="67"/>
      <c r="N44" s="36">
        <f t="shared" si="3"/>
        <v>11565.82</v>
      </c>
    </row>
    <row r="45" spans="1:14" s="53" customFormat="1" ht="38.1" customHeight="1" thickBot="1" x14ac:dyDescent="0.3">
      <c r="A45" s="49">
        <v>34</v>
      </c>
      <c r="B45" s="51" t="s">
        <v>67</v>
      </c>
      <c r="C45" s="51" t="s">
        <v>51</v>
      </c>
      <c r="D45" s="50" t="s">
        <v>52</v>
      </c>
      <c r="E45" s="51" t="s">
        <v>26</v>
      </c>
      <c r="F45" s="54" t="s">
        <v>13</v>
      </c>
      <c r="G45" s="52">
        <v>21000</v>
      </c>
      <c r="H45" s="47">
        <f t="shared" si="23"/>
        <v>602.70000000000005</v>
      </c>
      <c r="I45" s="47">
        <v>0</v>
      </c>
      <c r="J45" s="47">
        <f t="shared" si="26"/>
        <v>638.4</v>
      </c>
      <c r="K45" s="47">
        <v>1845</v>
      </c>
      <c r="L45" s="67">
        <f t="shared" si="16"/>
        <v>3086.1</v>
      </c>
      <c r="M45" s="67"/>
      <c r="N45" s="36">
        <f t="shared" si="3"/>
        <v>17913.900000000001</v>
      </c>
    </row>
    <row r="46" spans="1:14" s="53" customFormat="1" ht="39" customHeight="1" thickBot="1" x14ac:dyDescent="0.3">
      <c r="A46" s="49">
        <v>35</v>
      </c>
      <c r="B46" s="51" t="s">
        <v>53</v>
      </c>
      <c r="C46" s="51" t="s">
        <v>51</v>
      </c>
      <c r="D46" s="51" t="s">
        <v>52</v>
      </c>
      <c r="E46" s="51" t="s">
        <v>26</v>
      </c>
      <c r="F46" s="54" t="s">
        <v>20</v>
      </c>
      <c r="G46" s="52">
        <v>21000</v>
      </c>
      <c r="H46" s="47">
        <f t="shared" si="23"/>
        <v>602.70000000000005</v>
      </c>
      <c r="I46" s="47">
        <v>0</v>
      </c>
      <c r="J46" s="47">
        <f t="shared" si="26"/>
        <v>638.4</v>
      </c>
      <c r="K46" s="47">
        <v>425</v>
      </c>
      <c r="L46" s="67">
        <f t="shared" si="16"/>
        <v>1666.1</v>
      </c>
      <c r="M46" s="67"/>
      <c r="N46" s="36">
        <f t="shared" si="3"/>
        <v>19333.900000000001</v>
      </c>
    </row>
    <row r="47" spans="1:14" s="53" customFormat="1" ht="38.1" customHeight="1" thickBot="1" x14ac:dyDescent="0.3">
      <c r="A47" s="49">
        <v>36</v>
      </c>
      <c r="B47" s="51" t="s">
        <v>189</v>
      </c>
      <c r="C47" s="51" t="s">
        <v>51</v>
      </c>
      <c r="D47" s="50" t="s">
        <v>54</v>
      </c>
      <c r="E47" s="51" t="s">
        <v>26</v>
      </c>
      <c r="F47" s="54" t="s">
        <v>20</v>
      </c>
      <c r="G47" s="52">
        <v>23000</v>
      </c>
      <c r="H47" s="47">
        <v>660.1</v>
      </c>
      <c r="I47" s="47">
        <v>0</v>
      </c>
      <c r="J47" s="47">
        <f t="shared" si="26"/>
        <v>699.2</v>
      </c>
      <c r="K47" s="47">
        <v>325</v>
      </c>
      <c r="L47" s="67">
        <f t="shared" si="16"/>
        <v>1684.3000000000002</v>
      </c>
      <c r="M47" s="67"/>
      <c r="N47" s="36">
        <f t="shared" si="3"/>
        <v>21315.7</v>
      </c>
    </row>
    <row r="48" spans="1:14" s="53" customFormat="1" ht="39" customHeight="1" thickBot="1" x14ac:dyDescent="0.3">
      <c r="A48" s="49">
        <v>37</v>
      </c>
      <c r="B48" s="51" t="s">
        <v>110</v>
      </c>
      <c r="C48" s="51" t="s">
        <v>51</v>
      </c>
      <c r="D48" s="50" t="s">
        <v>52</v>
      </c>
      <c r="E48" s="51" t="s">
        <v>26</v>
      </c>
      <c r="F48" s="54" t="s">
        <v>13</v>
      </c>
      <c r="G48" s="52">
        <v>21000</v>
      </c>
      <c r="H48" s="47">
        <v>602.70000000000005</v>
      </c>
      <c r="I48" s="47">
        <v>0</v>
      </c>
      <c r="J48" s="47">
        <v>638.4</v>
      </c>
      <c r="K48" s="47">
        <v>1425</v>
      </c>
      <c r="L48" s="67">
        <f t="shared" si="16"/>
        <v>2666.1</v>
      </c>
      <c r="M48" s="67"/>
      <c r="N48" s="36">
        <f t="shared" si="3"/>
        <v>18333.900000000001</v>
      </c>
    </row>
    <row r="49" spans="1:14" s="53" customFormat="1" ht="38.1" customHeight="1" thickBot="1" x14ac:dyDescent="0.3">
      <c r="A49" s="49">
        <v>38</v>
      </c>
      <c r="B49" s="55" t="s">
        <v>124</v>
      </c>
      <c r="C49" s="51" t="s">
        <v>51</v>
      </c>
      <c r="D49" s="51" t="s">
        <v>52</v>
      </c>
      <c r="E49" s="51" t="s">
        <v>26</v>
      </c>
      <c r="F49" s="54" t="s">
        <v>20</v>
      </c>
      <c r="G49" s="52">
        <v>21000</v>
      </c>
      <c r="H49" s="47">
        <f t="shared" ref="H49:H50" si="27">G49*0.0287</f>
        <v>602.70000000000005</v>
      </c>
      <c r="I49" s="47">
        <v>0</v>
      </c>
      <c r="J49" s="47">
        <f t="shared" ref="J49:J50" si="28">G49*3.04%</f>
        <v>638.4</v>
      </c>
      <c r="K49" s="47">
        <v>325</v>
      </c>
      <c r="L49" s="67">
        <f t="shared" si="16"/>
        <v>1566.1</v>
      </c>
      <c r="M49" s="67"/>
      <c r="N49" s="36">
        <f t="shared" si="3"/>
        <v>19433.900000000001</v>
      </c>
    </row>
    <row r="50" spans="1:14" s="53" customFormat="1" ht="38.1" customHeight="1" thickBot="1" x14ac:dyDescent="0.3">
      <c r="A50" s="49">
        <v>39</v>
      </c>
      <c r="B50" s="55" t="s">
        <v>125</v>
      </c>
      <c r="C50" s="51" t="s">
        <v>51</v>
      </c>
      <c r="D50" s="51" t="s">
        <v>52</v>
      </c>
      <c r="E50" s="51" t="s">
        <v>26</v>
      </c>
      <c r="F50" s="54" t="s">
        <v>13</v>
      </c>
      <c r="G50" s="52">
        <v>21000</v>
      </c>
      <c r="H50" s="47">
        <f t="shared" si="27"/>
        <v>602.70000000000005</v>
      </c>
      <c r="I50" s="47">
        <v>0</v>
      </c>
      <c r="J50" s="47">
        <f t="shared" si="28"/>
        <v>638.4</v>
      </c>
      <c r="K50" s="47">
        <v>2040.46</v>
      </c>
      <c r="L50" s="67">
        <f t="shared" si="16"/>
        <v>3281.56</v>
      </c>
      <c r="M50" s="67"/>
      <c r="N50" s="36">
        <f t="shared" si="3"/>
        <v>17718.439999999999</v>
      </c>
    </row>
    <row r="51" spans="1:14" s="53" customFormat="1" ht="38.1" customHeight="1" thickBot="1" x14ac:dyDescent="0.3">
      <c r="A51" s="49">
        <v>40</v>
      </c>
      <c r="B51" s="51" t="s">
        <v>126</v>
      </c>
      <c r="C51" s="51" t="s">
        <v>51</v>
      </c>
      <c r="D51" s="51" t="s">
        <v>52</v>
      </c>
      <c r="E51" s="51" t="s">
        <v>26</v>
      </c>
      <c r="F51" s="52" t="s">
        <v>13</v>
      </c>
      <c r="G51" s="52">
        <v>21000</v>
      </c>
      <c r="H51" s="47">
        <v>602.70000000000005</v>
      </c>
      <c r="I51" s="47">
        <v>0</v>
      </c>
      <c r="J51" s="47">
        <v>638.4</v>
      </c>
      <c r="K51" s="47">
        <v>325</v>
      </c>
      <c r="L51" s="67">
        <f t="shared" si="16"/>
        <v>1566.1</v>
      </c>
      <c r="M51" s="67"/>
      <c r="N51" s="36">
        <f t="shared" si="3"/>
        <v>19433.900000000001</v>
      </c>
    </row>
    <row r="52" spans="1:14" s="53" customFormat="1" ht="38.1" customHeight="1" thickBot="1" x14ac:dyDescent="0.3">
      <c r="A52" s="49">
        <v>41</v>
      </c>
      <c r="B52" s="51" t="s">
        <v>64</v>
      </c>
      <c r="C52" s="51" t="s">
        <v>51</v>
      </c>
      <c r="D52" s="51" t="s">
        <v>52</v>
      </c>
      <c r="E52" s="51" t="s">
        <v>26</v>
      </c>
      <c r="F52" s="52" t="s">
        <v>20</v>
      </c>
      <c r="G52" s="52">
        <v>21000</v>
      </c>
      <c r="H52" s="47">
        <f t="shared" ref="H52" si="29">G52*0.0287</f>
        <v>602.70000000000005</v>
      </c>
      <c r="I52" s="47">
        <v>0</v>
      </c>
      <c r="J52" s="47">
        <f t="shared" ref="J52" si="30">G52*3.04%</f>
        <v>638.4</v>
      </c>
      <c r="K52" s="47">
        <v>325</v>
      </c>
      <c r="L52" s="67">
        <f t="shared" si="16"/>
        <v>1566.1</v>
      </c>
      <c r="M52" s="67"/>
      <c r="N52" s="36">
        <f t="shared" si="3"/>
        <v>19433.900000000001</v>
      </c>
    </row>
    <row r="53" spans="1:14" s="53" customFormat="1" ht="38.1" customHeight="1" thickBot="1" x14ac:dyDescent="0.3">
      <c r="A53" s="49">
        <v>42</v>
      </c>
      <c r="B53" s="51" t="s">
        <v>128</v>
      </c>
      <c r="C53" s="51" t="s">
        <v>51</v>
      </c>
      <c r="D53" s="51" t="s">
        <v>52</v>
      </c>
      <c r="E53" s="51" t="s">
        <v>26</v>
      </c>
      <c r="F53" s="52" t="s">
        <v>13</v>
      </c>
      <c r="G53" s="52">
        <v>21000</v>
      </c>
      <c r="H53" s="47">
        <f t="shared" si="23"/>
        <v>602.70000000000005</v>
      </c>
      <c r="I53" s="47">
        <v>0</v>
      </c>
      <c r="J53" s="47">
        <f t="shared" si="24"/>
        <v>638.4</v>
      </c>
      <c r="K53" s="47">
        <v>325</v>
      </c>
      <c r="L53" s="67">
        <f t="shared" si="16"/>
        <v>1566.1</v>
      </c>
      <c r="M53" s="67"/>
      <c r="N53" s="36">
        <f t="shared" si="3"/>
        <v>19433.900000000001</v>
      </c>
    </row>
    <row r="54" spans="1:14" s="53" customFormat="1" ht="38.1" customHeight="1" thickBot="1" x14ac:dyDescent="0.3">
      <c r="A54" s="49">
        <v>43</v>
      </c>
      <c r="B54" s="51" t="s">
        <v>190</v>
      </c>
      <c r="C54" s="51" t="s">
        <v>51</v>
      </c>
      <c r="D54" s="51" t="s">
        <v>52</v>
      </c>
      <c r="E54" s="51" t="s">
        <v>26</v>
      </c>
      <c r="F54" s="52" t="s">
        <v>20</v>
      </c>
      <c r="G54" s="52">
        <v>21000</v>
      </c>
      <c r="H54" s="47">
        <f t="shared" ref="H54:H56" si="31">G54*0.0287</f>
        <v>602.70000000000005</v>
      </c>
      <c r="I54" s="47">
        <v>0</v>
      </c>
      <c r="J54" s="47">
        <f t="shared" ref="J54:J56" si="32">G54*3.04%</f>
        <v>638.4</v>
      </c>
      <c r="K54" s="47">
        <v>425</v>
      </c>
      <c r="L54" s="67">
        <f t="shared" si="16"/>
        <v>1666.1</v>
      </c>
      <c r="M54" s="67"/>
      <c r="N54" s="36">
        <f t="shared" si="3"/>
        <v>19333.900000000001</v>
      </c>
    </row>
    <row r="55" spans="1:14" s="53" customFormat="1" ht="38.1" customHeight="1" thickBot="1" x14ac:dyDescent="0.3">
      <c r="A55" s="49">
        <v>44</v>
      </c>
      <c r="B55" s="51" t="s">
        <v>161</v>
      </c>
      <c r="C55" s="51" t="s">
        <v>51</v>
      </c>
      <c r="D55" s="51" t="s">
        <v>52</v>
      </c>
      <c r="E55" s="51" t="s">
        <v>26</v>
      </c>
      <c r="F55" s="52" t="s">
        <v>20</v>
      </c>
      <c r="G55" s="52">
        <v>21000</v>
      </c>
      <c r="H55" s="47">
        <f t="shared" si="31"/>
        <v>602.70000000000005</v>
      </c>
      <c r="I55" s="47">
        <v>0</v>
      </c>
      <c r="J55" s="47">
        <f t="shared" si="32"/>
        <v>638.4</v>
      </c>
      <c r="K55" s="47">
        <v>425</v>
      </c>
      <c r="L55" s="67">
        <f t="shared" si="16"/>
        <v>1666.1</v>
      </c>
      <c r="M55" s="67"/>
      <c r="N55" s="36">
        <f t="shared" si="3"/>
        <v>19333.900000000001</v>
      </c>
    </row>
    <row r="56" spans="1:14" s="53" customFormat="1" ht="38.1" customHeight="1" thickBot="1" x14ac:dyDescent="0.3">
      <c r="A56" s="49">
        <v>45</v>
      </c>
      <c r="B56" s="51" t="s">
        <v>191</v>
      </c>
      <c r="C56" s="51" t="s">
        <v>51</v>
      </c>
      <c r="D56" s="51" t="s">
        <v>54</v>
      </c>
      <c r="E56" s="51" t="s">
        <v>26</v>
      </c>
      <c r="F56" s="52" t="s">
        <v>20</v>
      </c>
      <c r="G56" s="52">
        <v>23000</v>
      </c>
      <c r="H56" s="47">
        <f t="shared" si="31"/>
        <v>660.1</v>
      </c>
      <c r="I56" s="47">
        <v>0</v>
      </c>
      <c r="J56" s="47">
        <f t="shared" si="32"/>
        <v>699.2</v>
      </c>
      <c r="K56" s="47">
        <v>425</v>
      </c>
      <c r="L56" s="67">
        <f t="shared" si="16"/>
        <v>1784.3000000000002</v>
      </c>
      <c r="M56" s="67"/>
      <c r="N56" s="36">
        <f t="shared" si="3"/>
        <v>21215.7</v>
      </c>
    </row>
    <row r="57" spans="1:14" s="53" customFormat="1" ht="38.1" customHeight="1" thickBot="1" x14ac:dyDescent="0.3">
      <c r="A57" s="49">
        <v>46</v>
      </c>
      <c r="B57" s="51" t="s">
        <v>192</v>
      </c>
      <c r="C57" s="51" t="s">
        <v>51</v>
      </c>
      <c r="D57" s="51" t="s">
        <v>52</v>
      </c>
      <c r="E57" s="51" t="s">
        <v>26</v>
      </c>
      <c r="F57" s="52" t="s">
        <v>20</v>
      </c>
      <c r="G57" s="52">
        <v>21000</v>
      </c>
      <c r="H57" s="47">
        <f t="shared" ref="H57:H58" si="33">G57*0.0287</f>
        <v>602.70000000000005</v>
      </c>
      <c r="I57" s="47">
        <v>0</v>
      </c>
      <c r="J57" s="47">
        <f t="shared" ref="J57:J58" si="34">G57*3.04%</f>
        <v>638.4</v>
      </c>
      <c r="K57" s="47">
        <v>425</v>
      </c>
      <c r="L57" s="67">
        <f t="shared" si="16"/>
        <v>1666.1</v>
      </c>
      <c r="M57" s="67"/>
      <c r="N57" s="36">
        <f t="shared" si="3"/>
        <v>19333.900000000001</v>
      </c>
    </row>
    <row r="58" spans="1:14" s="53" customFormat="1" ht="38.1" customHeight="1" thickBot="1" x14ac:dyDescent="0.3">
      <c r="A58" s="49">
        <v>47</v>
      </c>
      <c r="B58" s="51" t="s">
        <v>193</v>
      </c>
      <c r="C58" s="51" t="s">
        <v>51</v>
      </c>
      <c r="D58" s="51" t="s">
        <v>52</v>
      </c>
      <c r="E58" s="51" t="s">
        <v>26</v>
      </c>
      <c r="F58" s="52" t="s">
        <v>20</v>
      </c>
      <c r="G58" s="52">
        <v>21000</v>
      </c>
      <c r="H58" s="47">
        <f t="shared" si="33"/>
        <v>602.70000000000005</v>
      </c>
      <c r="I58" s="47">
        <v>0</v>
      </c>
      <c r="J58" s="47">
        <f t="shared" si="34"/>
        <v>638.4</v>
      </c>
      <c r="K58" s="47">
        <v>325</v>
      </c>
      <c r="L58" s="67">
        <f t="shared" si="16"/>
        <v>1566.1</v>
      </c>
      <c r="M58" s="67"/>
      <c r="N58" s="36">
        <f t="shared" si="3"/>
        <v>19433.900000000001</v>
      </c>
    </row>
    <row r="59" spans="1:14" s="53" customFormat="1" ht="38.1" customHeight="1" thickBot="1" x14ac:dyDescent="0.3">
      <c r="A59" s="49">
        <v>48</v>
      </c>
      <c r="B59" s="55" t="s">
        <v>123</v>
      </c>
      <c r="C59" s="56" t="s">
        <v>23</v>
      </c>
      <c r="D59" s="56" t="s">
        <v>194</v>
      </c>
      <c r="E59" s="50" t="s">
        <v>26</v>
      </c>
      <c r="F59" s="52" t="s">
        <v>13</v>
      </c>
      <c r="G59" s="52">
        <v>34000</v>
      </c>
      <c r="H59" s="47">
        <f t="shared" si="7"/>
        <v>975.8</v>
      </c>
      <c r="I59" s="47">
        <v>0</v>
      </c>
      <c r="J59" s="47">
        <f t="shared" si="8"/>
        <v>1033.5999999999999</v>
      </c>
      <c r="K59" s="47">
        <v>325</v>
      </c>
      <c r="L59" s="67">
        <f t="shared" si="16"/>
        <v>2334.3999999999996</v>
      </c>
      <c r="M59" s="67"/>
      <c r="N59" s="36">
        <f t="shared" si="3"/>
        <v>31665.599999999999</v>
      </c>
    </row>
    <row r="60" spans="1:14" s="53" customFormat="1" ht="38.25" customHeight="1" thickBot="1" x14ac:dyDescent="0.3">
      <c r="A60" s="49">
        <v>49</v>
      </c>
      <c r="B60" s="51" t="s">
        <v>30</v>
      </c>
      <c r="C60" s="51" t="s">
        <v>15</v>
      </c>
      <c r="D60" s="51" t="s">
        <v>31</v>
      </c>
      <c r="E60" s="51" t="s">
        <v>12</v>
      </c>
      <c r="F60" s="52" t="s">
        <v>20</v>
      </c>
      <c r="G60" s="52">
        <v>115000</v>
      </c>
      <c r="H60" s="47">
        <f t="shared" si="7"/>
        <v>3300.5</v>
      </c>
      <c r="I60" s="47">
        <v>15204.88</v>
      </c>
      <c r="J60" s="47">
        <v>3496</v>
      </c>
      <c r="K60" s="47">
        <v>3640.46</v>
      </c>
      <c r="L60" s="67">
        <f t="shared" si="16"/>
        <v>25641.839999999997</v>
      </c>
      <c r="M60" s="67"/>
      <c r="N60" s="36">
        <f t="shared" si="3"/>
        <v>89358.16</v>
      </c>
    </row>
    <row r="61" spans="1:14" s="53" customFormat="1" ht="32.25" customHeight="1" thickBot="1" x14ac:dyDescent="0.3">
      <c r="A61" s="49">
        <v>50</v>
      </c>
      <c r="B61" s="51" t="s">
        <v>18</v>
      </c>
      <c r="C61" s="51" t="s">
        <v>15</v>
      </c>
      <c r="D61" s="51" t="s">
        <v>195</v>
      </c>
      <c r="E61" s="51" t="s">
        <v>19</v>
      </c>
      <c r="F61" s="52" t="s">
        <v>20</v>
      </c>
      <c r="G61" s="52">
        <v>55000</v>
      </c>
      <c r="H61" s="47">
        <f t="shared" si="7"/>
        <v>1578.5</v>
      </c>
      <c r="I61" s="47">
        <v>2302.36</v>
      </c>
      <c r="J61" s="47">
        <v>1672</v>
      </c>
      <c r="K61" s="47">
        <v>2766.96</v>
      </c>
      <c r="L61" s="67">
        <f t="shared" si="16"/>
        <v>8319.82</v>
      </c>
      <c r="M61" s="67"/>
      <c r="N61" s="36">
        <f t="shared" si="3"/>
        <v>46680.18</v>
      </c>
    </row>
    <row r="62" spans="1:14" s="53" customFormat="1" ht="33.75" customHeight="1" thickBot="1" x14ac:dyDescent="0.3">
      <c r="A62" s="49">
        <v>51</v>
      </c>
      <c r="B62" s="51" t="s">
        <v>22</v>
      </c>
      <c r="C62" s="51" t="s">
        <v>15</v>
      </c>
      <c r="D62" s="51" t="s">
        <v>196</v>
      </c>
      <c r="E62" s="51" t="s">
        <v>12</v>
      </c>
      <c r="F62" s="52" t="s">
        <v>20</v>
      </c>
      <c r="G62" s="52">
        <v>45000</v>
      </c>
      <c r="H62" s="47">
        <f t="shared" si="7"/>
        <v>1291.5</v>
      </c>
      <c r="I62" s="47">
        <v>891.01</v>
      </c>
      <c r="J62" s="47">
        <f t="shared" ref="J62:J69" si="35">G62*3.04%</f>
        <v>1368</v>
      </c>
      <c r="K62" s="47">
        <v>2866.96</v>
      </c>
      <c r="L62" s="67">
        <f t="shared" si="16"/>
        <v>6417.47</v>
      </c>
      <c r="M62" s="67"/>
      <c r="N62" s="36">
        <f t="shared" si="3"/>
        <v>38582.53</v>
      </c>
    </row>
    <row r="63" spans="1:14" s="53" customFormat="1" ht="33" customHeight="1" thickBot="1" x14ac:dyDescent="0.3">
      <c r="A63" s="49">
        <v>52</v>
      </c>
      <c r="B63" s="51" t="s">
        <v>14</v>
      </c>
      <c r="C63" s="51" t="s">
        <v>15</v>
      </c>
      <c r="D63" s="51" t="s">
        <v>197</v>
      </c>
      <c r="E63" s="51" t="s">
        <v>12</v>
      </c>
      <c r="F63" s="52" t="s">
        <v>13</v>
      </c>
      <c r="G63" s="52">
        <v>45000</v>
      </c>
      <c r="H63" s="47">
        <f t="shared" ref="H63" si="36">G63*0.0287</f>
        <v>1291.5</v>
      </c>
      <c r="I63" s="47">
        <v>1148.33</v>
      </c>
      <c r="J63" s="47">
        <f t="shared" ref="J63" si="37">G63*3.04%</f>
        <v>1368</v>
      </c>
      <c r="K63" s="47">
        <v>325</v>
      </c>
      <c r="L63" s="67">
        <f t="shared" si="16"/>
        <v>4132.83</v>
      </c>
      <c r="M63" s="67"/>
      <c r="N63" s="36">
        <f t="shared" si="3"/>
        <v>40867.17</v>
      </c>
    </row>
    <row r="64" spans="1:14" s="53" customFormat="1" ht="31.5" customHeight="1" thickBot="1" x14ac:dyDescent="0.3">
      <c r="A64" s="49">
        <v>53</v>
      </c>
      <c r="B64" s="51" t="s">
        <v>42</v>
      </c>
      <c r="C64" s="51" t="s">
        <v>15</v>
      </c>
      <c r="D64" s="51" t="s">
        <v>28</v>
      </c>
      <c r="E64" s="50" t="s">
        <v>26</v>
      </c>
      <c r="F64" s="52" t="s">
        <v>20</v>
      </c>
      <c r="G64" s="52">
        <v>34000</v>
      </c>
      <c r="H64" s="47">
        <f t="shared" si="7"/>
        <v>975.8</v>
      </c>
      <c r="I64" s="47">
        <v>0</v>
      </c>
      <c r="J64" s="47">
        <f t="shared" si="35"/>
        <v>1033.5999999999999</v>
      </c>
      <c r="K64" s="47">
        <v>2040.46</v>
      </c>
      <c r="L64" s="67">
        <f t="shared" si="16"/>
        <v>4049.8599999999997</v>
      </c>
      <c r="M64" s="67"/>
      <c r="N64" s="36">
        <f t="shared" si="3"/>
        <v>29950.14</v>
      </c>
    </row>
    <row r="65" spans="1:14" s="53" customFormat="1" ht="32.25" customHeight="1" thickBot="1" x14ac:dyDescent="0.3">
      <c r="A65" s="49">
        <v>54</v>
      </c>
      <c r="B65" s="51" t="s">
        <v>41</v>
      </c>
      <c r="C65" s="51" t="s">
        <v>15</v>
      </c>
      <c r="D65" s="51" t="s">
        <v>28</v>
      </c>
      <c r="E65" s="51" t="s">
        <v>12</v>
      </c>
      <c r="F65" s="52" t="s">
        <v>20</v>
      </c>
      <c r="G65" s="52">
        <v>34000</v>
      </c>
      <c r="H65" s="47">
        <f t="shared" si="7"/>
        <v>975.8</v>
      </c>
      <c r="I65" s="47">
        <v>0</v>
      </c>
      <c r="J65" s="47">
        <f t="shared" si="35"/>
        <v>1033.5999999999999</v>
      </c>
      <c r="K65" s="47">
        <v>3855.92</v>
      </c>
      <c r="L65" s="67">
        <f t="shared" si="16"/>
        <v>5865.32</v>
      </c>
      <c r="M65" s="67"/>
      <c r="N65" s="36">
        <f t="shared" si="3"/>
        <v>28134.68</v>
      </c>
    </row>
    <row r="66" spans="1:14" s="53" customFormat="1" ht="32.25" customHeight="1" thickBot="1" x14ac:dyDescent="0.3">
      <c r="A66" s="49">
        <v>55</v>
      </c>
      <c r="B66" s="51" t="s">
        <v>27</v>
      </c>
      <c r="C66" s="51" t="s">
        <v>15</v>
      </c>
      <c r="D66" s="51" t="s">
        <v>28</v>
      </c>
      <c r="E66" s="51" t="s">
        <v>12</v>
      </c>
      <c r="F66" s="52" t="s">
        <v>20</v>
      </c>
      <c r="G66" s="52">
        <v>34000</v>
      </c>
      <c r="H66" s="47">
        <f t="shared" si="7"/>
        <v>975.8</v>
      </c>
      <c r="I66" s="47">
        <v>0</v>
      </c>
      <c r="J66" s="47">
        <f t="shared" si="35"/>
        <v>1033.5999999999999</v>
      </c>
      <c r="K66" s="47">
        <v>425</v>
      </c>
      <c r="L66" s="67">
        <f t="shared" si="16"/>
        <v>2434.3999999999996</v>
      </c>
      <c r="M66" s="67"/>
      <c r="N66" s="36">
        <f t="shared" si="3"/>
        <v>31565.599999999999</v>
      </c>
    </row>
    <row r="67" spans="1:14" s="53" customFormat="1" ht="33.75" customHeight="1" thickBot="1" x14ac:dyDescent="0.3">
      <c r="A67" s="49">
        <v>56</v>
      </c>
      <c r="B67" s="56" t="s">
        <v>102</v>
      </c>
      <c r="C67" s="56" t="s">
        <v>15</v>
      </c>
      <c r="D67" s="56" t="s">
        <v>28</v>
      </c>
      <c r="E67" s="50" t="s">
        <v>26</v>
      </c>
      <c r="F67" s="52" t="s">
        <v>20</v>
      </c>
      <c r="G67" s="52">
        <v>34000</v>
      </c>
      <c r="H67" s="47">
        <f t="shared" si="7"/>
        <v>975.8</v>
      </c>
      <c r="I67" s="47">
        <v>0</v>
      </c>
      <c r="J67" s="47">
        <f t="shared" si="35"/>
        <v>1033.5999999999999</v>
      </c>
      <c r="K67" s="47">
        <v>325</v>
      </c>
      <c r="L67" s="67">
        <f t="shared" si="16"/>
        <v>2334.3999999999996</v>
      </c>
      <c r="M67" s="67"/>
      <c r="N67" s="36">
        <f t="shared" si="3"/>
        <v>31665.599999999999</v>
      </c>
    </row>
    <row r="68" spans="1:14" s="53" customFormat="1" ht="34.5" customHeight="1" thickBot="1" x14ac:dyDescent="0.3">
      <c r="A68" s="49">
        <v>57</v>
      </c>
      <c r="B68" s="56" t="s">
        <v>156</v>
      </c>
      <c r="C68" s="56" t="s">
        <v>15</v>
      </c>
      <c r="D68" s="56" t="s">
        <v>28</v>
      </c>
      <c r="E68" s="50" t="s">
        <v>26</v>
      </c>
      <c r="F68" s="52" t="s">
        <v>20</v>
      </c>
      <c r="G68" s="52">
        <v>34000</v>
      </c>
      <c r="H68" s="47">
        <f t="shared" si="7"/>
        <v>975.8</v>
      </c>
      <c r="I68" s="47">
        <v>0</v>
      </c>
      <c r="J68" s="47">
        <f t="shared" si="35"/>
        <v>1033.5999999999999</v>
      </c>
      <c r="K68" s="47">
        <v>425</v>
      </c>
      <c r="L68" s="67">
        <f t="shared" si="16"/>
        <v>2434.3999999999996</v>
      </c>
      <c r="M68" s="67"/>
      <c r="N68" s="36">
        <f t="shared" si="3"/>
        <v>31565.599999999999</v>
      </c>
    </row>
    <row r="69" spans="1:14" s="53" customFormat="1" ht="33" customHeight="1" thickBot="1" x14ac:dyDescent="0.3">
      <c r="A69" s="49">
        <v>58</v>
      </c>
      <c r="B69" s="56" t="s">
        <v>198</v>
      </c>
      <c r="C69" s="56" t="s">
        <v>15</v>
      </c>
      <c r="D69" s="56" t="s">
        <v>28</v>
      </c>
      <c r="E69" s="50" t="s">
        <v>26</v>
      </c>
      <c r="F69" s="52" t="s">
        <v>20</v>
      </c>
      <c r="G69" s="52">
        <v>34000</v>
      </c>
      <c r="H69" s="47">
        <f t="shared" si="7"/>
        <v>975.8</v>
      </c>
      <c r="I69" s="47">
        <v>0</v>
      </c>
      <c r="J69" s="47">
        <f t="shared" si="35"/>
        <v>1033.5999999999999</v>
      </c>
      <c r="K69" s="47">
        <v>7271.34</v>
      </c>
      <c r="L69" s="67">
        <f t="shared" si="16"/>
        <v>9280.74</v>
      </c>
      <c r="M69" s="67"/>
      <c r="N69" s="36">
        <f t="shared" si="3"/>
        <v>24719.260000000002</v>
      </c>
    </row>
    <row r="70" spans="1:14" s="53" customFormat="1" ht="33" customHeight="1" thickBot="1" x14ac:dyDescent="0.3">
      <c r="A70" s="49">
        <v>59</v>
      </c>
      <c r="B70" s="51" t="s">
        <v>24</v>
      </c>
      <c r="C70" s="51" t="s">
        <v>15</v>
      </c>
      <c r="D70" s="51" t="s">
        <v>25</v>
      </c>
      <c r="E70" s="50" t="s">
        <v>26</v>
      </c>
      <c r="F70" s="52" t="s">
        <v>20</v>
      </c>
      <c r="G70" s="52">
        <v>36000</v>
      </c>
      <c r="H70" s="47">
        <f t="shared" ref="H70:H75" si="38">G70*0.0287</f>
        <v>1033.2</v>
      </c>
      <c r="I70" s="47">
        <v>0</v>
      </c>
      <c r="J70" s="47">
        <f t="shared" ref="J70:J73" si="39">G70*3.04%</f>
        <v>1094.4000000000001</v>
      </c>
      <c r="K70" s="47">
        <v>425</v>
      </c>
      <c r="L70" s="67">
        <f t="shared" si="16"/>
        <v>2552.6000000000004</v>
      </c>
      <c r="M70" s="67"/>
      <c r="N70" s="36">
        <f t="shared" si="3"/>
        <v>33447.4</v>
      </c>
    </row>
    <row r="71" spans="1:14" s="53" customFormat="1" ht="40.5" customHeight="1" thickBot="1" x14ac:dyDescent="0.3">
      <c r="A71" s="49">
        <v>60</v>
      </c>
      <c r="B71" s="51" t="s">
        <v>90</v>
      </c>
      <c r="C71" s="51" t="s">
        <v>104</v>
      </c>
      <c r="D71" s="51" t="s">
        <v>199</v>
      </c>
      <c r="E71" s="51" t="s">
        <v>12</v>
      </c>
      <c r="F71" s="52" t="s">
        <v>13</v>
      </c>
      <c r="G71" s="52">
        <v>115000</v>
      </c>
      <c r="H71" s="47">
        <f t="shared" si="38"/>
        <v>3300.5</v>
      </c>
      <c r="I71" s="47">
        <v>14776.01</v>
      </c>
      <c r="J71" s="47">
        <f t="shared" si="39"/>
        <v>3496</v>
      </c>
      <c r="K71" s="47">
        <v>3855.92</v>
      </c>
      <c r="L71" s="67">
        <f t="shared" si="16"/>
        <v>25428.43</v>
      </c>
      <c r="M71" s="67"/>
      <c r="N71" s="36">
        <f t="shared" ref="N71" si="40">G71-L71</f>
        <v>89571.57</v>
      </c>
    </row>
    <row r="72" spans="1:14" s="53" customFormat="1" ht="33" customHeight="1" thickBot="1" x14ac:dyDescent="0.3">
      <c r="A72" s="57">
        <v>61</v>
      </c>
      <c r="B72" s="51" t="s">
        <v>92</v>
      </c>
      <c r="C72" s="51" t="s">
        <v>104</v>
      </c>
      <c r="D72" s="51" t="s">
        <v>200</v>
      </c>
      <c r="E72" s="51" t="s">
        <v>12</v>
      </c>
      <c r="F72" s="52" t="s">
        <v>13</v>
      </c>
      <c r="G72" s="52">
        <v>55000</v>
      </c>
      <c r="H72" s="47">
        <f t="shared" ref="H72" si="41">G72*0.0287</f>
        <v>1578.5</v>
      </c>
      <c r="I72" s="47">
        <v>2302.36</v>
      </c>
      <c r="J72" s="47">
        <v>1672</v>
      </c>
      <c r="K72" s="47">
        <v>2140.46</v>
      </c>
      <c r="L72" s="67">
        <f t="shared" si="16"/>
        <v>7693.3200000000006</v>
      </c>
      <c r="M72" s="67"/>
      <c r="N72" s="36">
        <f t="shared" si="3"/>
        <v>47306.68</v>
      </c>
    </row>
    <row r="73" spans="1:14" s="53" customFormat="1" ht="38.25" customHeight="1" thickBot="1" x14ac:dyDescent="0.3">
      <c r="A73" s="49">
        <v>62</v>
      </c>
      <c r="B73" s="51" t="s">
        <v>91</v>
      </c>
      <c r="C73" s="51" t="s">
        <v>104</v>
      </c>
      <c r="D73" s="51" t="s">
        <v>82</v>
      </c>
      <c r="E73" s="51" t="s">
        <v>26</v>
      </c>
      <c r="F73" s="52" t="s">
        <v>13</v>
      </c>
      <c r="G73" s="52">
        <v>34000</v>
      </c>
      <c r="H73" s="47">
        <f t="shared" si="38"/>
        <v>975.8</v>
      </c>
      <c r="I73" s="47">
        <v>0</v>
      </c>
      <c r="J73" s="47">
        <f t="shared" si="39"/>
        <v>1033.5999999999999</v>
      </c>
      <c r="K73" s="47">
        <v>1151.5</v>
      </c>
      <c r="L73" s="67">
        <f t="shared" si="16"/>
        <v>3160.8999999999996</v>
      </c>
      <c r="M73" s="67"/>
      <c r="N73" s="36">
        <f t="shared" si="3"/>
        <v>30839.1</v>
      </c>
    </row>
    <row r="74" spans="1:14" s="53" customFormat="1" ht="30" customHeight="1" x14ac:dyDescent="0.25">
      <c r="A74" s="50">
        <v>63</v>
      </c>
      <c r="B74" s="58" t="s">
        <v>94</v>
      </c>
      <c r="C74" s="51" t="s">
        <v>104</v>
      </c>
      <c r="D74" s="51" t="s">
        <v>93</v>
      </c>
      <c r="E74" s="51" t="s">
        <v>26</v>
      </c>
      <c r="F74" s="52" t="s">
        <v>20</v>
      </c>
      <c r="G74" s="52">
        <v>34000</v>
      </c>
      <c r="H74" s="47">
        <f t="shared" si="38"/>
        <v>975.8</v>
      </c>
      <c r="I74" s="47">
        <v>0</v>
      </c>
      <c r="J74" s="47">
        <v>1033.5999999999999</v>
      </c>
      <c r="K74" s="47">
        <v>325</v>
      </c>
      <c r="L74" s="67">
        <f t="shared" si="16"/>
        <v>2334.3999999999996</v>
      </c>
      <c r="M74" s="67"/>
      <c r="N74" s="36">
        <f t="shared" si="3"/>
        <v>31665.599999999999</v>
      </c>
    </row>
    <row r="75" spans="1:14" s="53" customFormat="1" ht="31.5" customHeight="1" thickBot="1" x14ac:dyDescent="0.3">
      <c r="A75" s="59">
        <v>64</v>
      </c>
      <c r="B75" s="51" t="s">
        <v>201</v>
      </c>
      <c r="C75" s="51" t="s">
        <v>104</v>
      </c>
      <c r="D75" s="51" t="s">
        <v>93</v>
      </c>
      <c r="E75" s="51" t="s">
        <v>26</v>
      </c>
      <c r="F75" s="52" t="s">
        <v>13</v>
      </c>
      <c r="G75" s="52">
        <v>34000</v>
      </c>
      <c r="H75" s="47">
        <f t="shared" si="38"/>
        <v>975.8</v>
      </c>
      <c r="I75" s="47">
        <v>0</v>
      </c>
      <c r="J75" s="47">
        <v>1033.5999999999999</v>
      </c>
      <c r="K75" s="47">
        <v>325</v>
      </c>
      <c r="L75" s="67">
        <f t="shared" si="16"/>
        <v>2334.3999999999996</v>
      </c>
      <c r="M75" s="67"/>
      <c r="N75" s="36">
        <f t="shared" si="3"/>
        <v>31665.599999999999</v>
      </c>
    </row>
    <row r="76" spans="1:14" s="53" customFormat="1" ht="38.1" customHeight="1" thickBot="1" x14ac:dyDescent="0.3">
      <c r="A76" s="49">
        <v>65</v>
      </c>
      <c r="B76" s="51" t="s">
        <v>202</v>
      </c>
      <c r="C76" s="51" t="s">
        <v>16</v>
      </c>
      <c r="D76" s="51" t="s">
        <v>203</v>
      </c>
      <c r="E76" s="51" t="s">
        <v>12</v>
      </c>
      <c r="F76" s="52" t="s">
        <v>13</v>
      </c>
      <c r="G76" s="52">
        <v>115000</v>
      </c>
      <c r="H76" s="47">
        <f t="shared" ref="H76:H81" si="42">G76*0.0287</f>
        <v>3300.5</v>
      </c>
      <c r="I76" s="47">
        <v>15633.74</v>
      </c>
      <c r="J76" s="47">
        <f t="shared" ref="J76:J77" si="43">G76*3.04%</f>
        <v>3496</v>
      </c>
      <c r="K76" s="47">
        <v>1151.5</v>
      </c>
      <c r="L76" s="67">
        <f t="shared" si="16"/>
        <v>23581.739999999998</v>
      </c>
      <c r="M76" s="67"/>
      <c r="N76" s="36">
        <f t="shared" si="3"/>
        <v>91418.260000000009</v>
      </c>
    </row>
    <row r="77" spans="1:14" s="53" customFormat="1" ht="37.5" customHeight="1" thickBot="1" x14ac:dyDescent="0.3">
      <c r="A77" s="49">
        <v>66</v>
      </c>
      <c r="B77" s="51" t="s">
        <v>204</v>
      </c>
      <c r="C77" s="51" t="s">
        <v>16</v>
      </c>
      <c r="D77" s="51" t="s">
        <v>205</v>
      </c>
      <c r="E77" s="51" t="s">
        <v>21</v>
      </c>
      <c r="F77" s="52" t="s">
        <v>13</v>
      </c>
      <c r="G77" s="52">
        <v>45000</v>
      </c>
      <c r="H77" s="47">
        <f t="shared" si="42"/>
        <v>1291.5</v>
      </c>
      <c r="I77" s="47">
        <v>1148.33</v>
      </c>
      <c r="J77" s="47">
        <f t="shared" si="43"/>
        <v>1368</v>
      </c>
      <c r="K77" s="47">
        <v>325</v>
      </c>
      <c r="L77" s="67">
        <f t="shared" si="16"/>
        <v>4132.83</v>
      </c>
      <c r="M77" s="67"/>
      <c r="N77" s="36">
        <f t="shared" si="3"/>
        <v>40867.17</v>
      </c>
    </row>
    <row r="78" spans="1:14" s="53" customFormat="1" ht="38.1" customHeight="1" thickBot="1" x14ac:dyDescent="0.3">
      <c r="A78" s="49">
        <v>67</v>
      </c>
      <c r="B78" s="51" t="s">
        <v>35</v>
      </c>
      <c r="C78" s="51" t="s">
        <v>33</v>
      </c>
      <c r="D78" s="51" t="s">
        <v>36</v>
      </c>
      <c r="E78" s="51" t="s">
        <v>12</v>
      </c>
      <c r="F78" s="52" t="s">
        <v>20</v>
      </c>
      <c r="G78" s="52">
        <v>115000</v>
      </c>
      <c r="H78" s="47">
        <f t="shared" si="42"/>
        <v>3300.5</v>
      </c>
      <c r="I78" s="47">
        <v>14776.01</v>
      </c>
      <c r="J78" s="47">
        <v>3496</v>
      </c>
      <c r="K78" s="47">
        <v>3755.92</v>
      </c>
      <c r="L78" s="67">
        <f t="shared" si="16"/>
        <v>25328.43</v>
      </c>
      <c r="M78" s="67"/>
      <c r="N78" s="36">
        <f t="shared" si="3"/>
        <v>89671.57</v>
      </c>
    </row>
    <row r="79" spans="1:14" s="53" customFormat="1" ht="40.5" customHeight="1" thickBot="1" x14ac:dyDescent="0.3">
      <c r="A79" s="49">
        <v>68</v>
      </c>
      <c r="B79" s="51" t="s">
        <v>37</v>
      </c>
      <c r="C79" s="51" t="s">
        <v>33</v>
      </c>
      <c r="D79" s="51" t="s">
        <v>38</v>
      </c>
      <c r="E79" s="51" t="s">
        <v>19</v>
      </c>
      <c r="F79" s="52" t="s">
        <v>20</v>
      </c>
      <c r="G79" s="52">
        <v>45000</v>
      </c>
      <c r="H79" s="47">
        <f t="shared" ref="H79" si="44">G79*0.0287</f>
        <v>1291.5</v>
      </c>
      <c r="I79" s="47">
        <v>1148.33</v>
      </c>
      <c r="J79" s="47">
        <f t="shared" ref="J79" si="45">G79*3.04%</f>
        <v>1368</v>
      </c>
      <c r="K79" s="47">
        <v>4189.67</v>
      </c>
      <c r="L79" s="67">
        <f t="shared" si="16"/>
        <v>7997.5</v>
      </c>
      <c r="M79" s="67"/>
      <c r="N79" s="36">
        <f t="shared" si="3"/>
        <v>37002.5</v>
      </c>
    </row>
    <row r="80" spans="1:14" s="53" customFormat="1" ht="38.1" customHeight="1" thickBot="1" x14ac:dyDescent="0.3">
      <c r="A80" s="49">
        <v>69</v>
      </c>
      <c r="B80" s="51" t="s">
        <v>39</v>
      </c>
      <c r="C80" s="51" t="s">
        <v>33</v>
      </c>
      <c r="D80" s="51" t="s">
        <v>40</v>
      </c>
      <c r="E80" s="50" t="s">
        <v>26</v>
      </c>
      <c r="F80" s="52" t="s">
        <v>20</v>
      </c>
      <c r="G80" s="52">
        <v>40000</v>
      </c>
      <c r="H80" s="47">
        <f t="shared" si="42"/>
        <v>1148</v>
      </c>
      <c r="I80" s="47">
        <v>185.33</v>
      </c>
      <c r="J80" s="47">
        <f t="shared" ref="J80:J81" si="46">G80*3.04%</f>
        <v>1216</v>
      </c>
      <c r="K80" s="47">
        <v>2220.46</v>
      </c>
      <c r="L80" s="67">
        <f t="shared" si="16"/>
        <v>4769.79</v>
      </c>
      <c r="M80" s="67"/>
      <c r="N80" s="36">
        <f t="shared" si="3"/>
        <v>35230.21</v>
      </c>
    </row>
    <row r="81" spans="1:14" s="53" customFormat="1" ht="42.75" customHeight="1" thickBot="1" x14ac:dyDescent="0.3">
      <c r="A81" s="49">
        <v>70</v>
      </c>
      <c r="B81" s="50" t="s">
        <v>32</v>
      </c>
      <c r="C81" s="51" t="s">
        <v>33</v>
      </c>
      <c r="D81" s="50" t="s">
        <v>34</v>
      </c>
      <c r="E81" s="50" t="s">
        <v>26</v>
      </c>
      <c r="F81" s="52" t="s">
        <v>20</v>
      </c>
      <c r="G81" s="52">
        <v>31000</v>
      </c>
      <c r="H81" s="47">
        <f t="shared" si="42"/>
        <v>889.7</v>
      </c>
      <c r="I81" s="47">
        <v>0</v>
      </c>
      <c r="J81" s="47">
        <f t="shared" si="46"/>
        <v>942.4</v>
      </c>
      <c r="K81" s="47">
        <v>425</v>
      </c>
      <c r="L81" s="67">
        <f t="shared" si="16"/>
        <v>2257.1</v>
      </c>
      <c r="M81" s="67"/>
      <c r="N81" s="36">
        <f t="shared" si="3"/>
        <v>28742.9</v>
      </c>
    </row>
    <row r="82" spans="1:14" s="53" customFormat="1" ht="42" customHeight="1" thickBot="1" x14ac:dyDescent="0.3">
      <c r="A82" s="49">
        <v>71</v>
      </c>
      <c r="B82" s="51" t="s">
        <v>10</v>
      </c>
      <c r="C82" s="51" t="s">
        <v>11</v>
      </c>
      <c r="D82" s="51" t="s">
        <v>163</v>
      </c>
      <c r="E82" s="51" t="s">
        <v>12</v>
      </c>
      <c r="F82" s="52" t="s">
        <v>13</v>
      </c>
      <c r="G82" s="52">
        <v>115000</v>
      </c>
      <c r="H82" s="47">
        <f>G82*0.0287</f>
        <v>3300.5</v>
      </c>
      <c r="I82" s="47">
        <v>15204.88</v>
      </c>
      <c r="J82" s="47">
        <f>G82*3.04%</f>
        <v>3496</v>
      </c>
      <c r="K82" s="47">
        <v>2140.46</v>
      </c>
      <c r="L82" s="67">
        <f t="shared" si="16"/>
        <v>24141.839999999997</v>
      </c>
      <c r="M82" s="67"/>
      <c r="N82" s="36">
        <f t="shared" si="3"/>
        <v>90858.16</v>
      </c>
    </row>
    <row r="83" spans="1:14" s="53" customFormat="1" ht="39.75" customHeight="1" thickBot="1" x14ac:dyDescent="0.3">
      <c r="A83" s="49">
        <v>72</v>
      </c>
      <c r="B83" s="51" t="s">
        <v>29</v>
      </c>
      <c r="C83" s="51" t="s">
        <v>11</v>
      </c>
      <c r="D83" s="51" t="s">
        <v>206</v>
      </c>
      <c r="E83" s="51" t="s">
        <v>12</v>
      </c>
      <c r="F83" s="52" t="s">
        <v>20</v>
      </c>
      <c r="G83" s="52">
        <v>70000</v>
      </c>
      <c r="H83" s="47">
        <f t="shared" ref="H83" si="47">G83*0.0287</f>
        <v>2009</v>
      </c>
      <c r="I83" s="47">
        <v>5368.48</v>
      </c>
      <c r="J83" s="47">
        <f t="shared" ref="J83" si="48">G83*3.04%</f>
        <v>2128</v>
      </c>
      <c r="K83" s="47">
        <v>325</v>
      </c>
      <c r="L83" s="67">
        <f t="shared" si="16"/>
        <v>9830.48</v>
      </c>
      <c r="M83" s="67"/>
      <c r="N83" s="36">
        <f t="shared" si="3"/>
        <v>60169.520000000004</v>
      </c>
    </row>
    <row r="84" spans="1:14" s="53" customFormat="1" ht="42" customHeight="1" thickBot="1" x14ac:dyDescent="0.3">
      <c r="A84" s="49">
        <v>73</v>
      </c>
      <c r="B84" s="51" t="s">
        <v>17</v>
      </c>
      <c r="C84" s="51" t="s">
        <v>11</v>
      </c>
      <c r="D84" s="51" t="s">
        <v>207</v>
      </c>
      <c r="E84" s="51" t="s">
        <v>12</v>
      </c>
      <c r="F84" s="52" t="s">
        <v>13</v>
      </c>
      <c r="G84" s="52">
        <v>45000</v>
      </c>
      <c r="H84" s="47">
        <f>G84*0.0287</f>
        <v>1291.5</v>
      </c>
      <c r="I84" s="47">
        <v>891.01</v>
      </c>
      <c r="J84" s="47">
        <f>G84*3.04%</f>
        <v>1368</v>
      </c>
      <c r="K84" s="47">
        <v>2040.46</v>
      </c>
      <c r="L84" s="67">
        <f t="shared" si="16"/>
        <v>5590.97</v>
      </c>
      <c r="M84" s="67"/>
      <c r="N84" s="36">
        <f t="shared" si="3"/>
        <v>39409.03</v>
      </c>
    </row>
    <row r="85" spans="1:14" s="53" customFormat="1" ht="38.1" customHeight="1" thickBot="1" x14ac:dyDescent="0.3">
      <c r="A85" s="49">
        <v>74</v>
      </c>
      <c r="B85" s="50" t="s">
        <v>208</v>
      </c>
      <c r="C85" s="51" t="s">
        <v>107</v>
      </c>
      <c r="D85" s="50" t="s">
        <v>108</v>
      </c>
      <c r="E85" s="51" t="s">
        <v>12</v>
      </c>
      <c r="F85" s="52" t="s">
        <v>13</v>
      </c>
      <c r="G85" s="52">
        <v>95000</v>
      </c>
      <c r="H85" s="47">
        <f>G85*0.0287</f>
        <v>2726.5</v>
      </c>
      <c r="I85" s="47">
        <v>10929.24</v>
      </c>
      <c r="J85" s="47">
        <f>G85*3.04%</f>
        <v>2888</v>
      </c>
      <c r="K85" s="47">
        <v>325</v>
      </c>
      <c r="L85" s="67">
        <f t="shared" si="16"/>
        <v>16868.739999999998</v>
      </c>
      <c r="M85" s="67"/>
      <c r="N85" s="36">
        <f t="shared" si="3"/>
        <v>78131.260000000009</v>
      </c>
    </row>
    <row r="86" spans="1:14" s="62" customFormat="1" ht="29.25" customHeight="1" x14ac:dyDescent="0.25">
      <c r="A86" s="60"/>
      <c r="B86" s="74" t="s">
        <v>95</v>
      </c>
      <c r="C86" s="75"/>
      <c r="D86" s="75"/>
      <c r="E86" s="75"/>
      <c r="F86" s="76"/>
      <c r="G86" s="61">
        <f>SUM(G12:G85)</f>
        <v>3575000</v>
      </c>
      <c r="H86" s="63">
        <f>SUM(H12:H85)</f>
        <v>102602.49999999996</v>
      </c>
      <c r="I86" s="36">
        <f>SUM(I12:I85)</f>
        <v>238270.01999999993</v>
      </c>
      <c r="J86" s="36">
        <f>SUM(J12:J85)</f>
        <v>108680.00000000006</v>
      </c>
      <c r="K86" s="36">
        <f>SUM(K12:K85)</f>
        <v>171376.97000000003</v>
      </c>
      <c r="L86" s="67">
        <f t="shared" si="16"/>
        <v>620929.49</v>
      </c>
      <c r="M86" s="67"/>
      <c r="N86" s="36">
        <f t="shared" si="3"/>
        <v>2954070.51</v>
      </c>
    </row>
    <row r="92" spans="1:14" ht="20.25" x14ac:dyDescent="0.25">
      <c r="E92" s="23"/>
      <c r="H92" s="11"/>
    </row>
    <row r="93" spans="1:14" ht="18" x14ac:dyDescent="0.25">
      <c r="H93" s="13" t="s">
        <v>61</v>
      </c>
    </row>
    <row r="94" spans="1:14" ht="18" x14ac:dyDescent="0.25">
      <c r="H94" s="13"/>
    </row>
    <row r="95" spans="1:14" ht="18" x14ac:dyDescent="0.25">
      <c r="H95" s="14" t="s">
        <v>62</v>
      </c>
    </row>
  </sheetData>
  <autoFilter ref="A11:N86">
    <filterColumn colId="11" showButton="0"/>
  </autoFilter>
  <mergeCells count="81">
    <mergeCell ref="B86:F86"/>
    <mergeCell ref="L86:M86"/>
    <mergeCell ref="L13:M13"/>
    <mergeCell ref="L14:M14"/>
    <mergeCell ref="L15:M15"/>
    <mergeCell ref="L19:M19"/>
    <mergeCell ref="L38:M38"/>
    <mergeCell ref="L20:M20"/>
    <mergeCell ref="L22:M22"/>
    <mergeCell ref="L25:M25"/>
    <mergeCell ref="L33:M33"/>
    <mergeCell ref="L34:M34"/>
    <mergeCell ref="L35:M35"/>
    <mergeCell ref="L36:M36"/>
    <mergeCell ref="L30:M30"/>
    <mergeCell ref="L32:M32"/>
    <mergeCell ref="A6:N6"/>
    <mergeCell ref="A7:N7"/>
    <mergeCell ref="A9:N9"/>
    <mergeCell ref="A10:N10"/>
    <mergeCell ref="L11:M11"/>
    <mergeCell ref="L37:M37"/>
    <mergeCell ref="L21:M21"/>
    <mergeCell ref="L26:M26"/>
    <mergeCell ref="L27:M27"/>
    <mergeCell ref="L24:M24"/>
    <mergeCell ref="L28:M28"/>
    <mergeCell ref="L29:M29"/>
    <mergeCell ref="L31:M31"/>
    <mergeCell ref="L44:M44"/>
    <mergeCell ref="L45:M45"/>
    <mergeCell ref="L46:M46"/>
    <mergeCell ref="L47:M47"/>
    <mergeCell ref="L48:M48"/>
    <mergeCell ref="L39:M39"/>
    <mergeCell ref="L40:M40"/>
    <mergeCell ref="L41:M41"/>
    <mergeCell ref="L42:M42"/>
    <mergeCell ref="L43:M43"/>
    <mergeCell ref="L54:M54"/>
    <mergeCell ref="L55:M55"/>
    <mergeCell ref="L56:M56"/>
    <mergeCell ref="L57:M57"/>
    <mergeCell ref="L58:M58"/>
    <mergeCell ref="L49:M49"/>
    <mergeCell ref="L50:M50"/>
    <mergeCell ref="L51:M51"/>
    <mergeCell ref="L52:M52"/>
    <mergeCell ref="L53:M53"/>
    <mergeCell ref="L59:M59"/>
    <mergeCell ref="L76:M76"/>
    <mergeCell ref="L77:M77"/>
    <mergeCell ref="L78:M78"/>
    <mergeCell ref="L81:M81"/>
    <mergeCell ref="L79:M79"/>
    <mergeCell ref="L60:M60"/>
    <mergeCell ref="L61:M61"/>
    <mergeCell ref="L62:M62"/>
    <mergeCell ref="L64:M64"/>
    <mergeCell ref="L65:M65"/>
    <mergeCell ref="L66:M66"/>
    <mergeCell ref="L67:M67"/>
    <mergeCell ref="L72:M72"/>
    <mergeCell ref="L68:M68"/>
    <mergeCell ref="L69:M69"/>
    <mergeCell ref="L12:M12"/>
    <mergeCell ref="L16:M16"/>
    <mergeCell ref="L17:M17"/>
    <mergeCell ref="L18:M18"/>
    <mergeCell ref="L23:M23"/>
    <mergeCell ref="L63:M63"/>
    <mergeCell ref="L70:M70"/>
    <mergeCell ref="L71:M71"/>
    <mergeCell ref="L85:M85"/>
    <mergeCell ref="L84:M84"/>
    <mergeCell ref="L73:M73"/>
    <mergeCell ref="L74:M74"/>
    <mergeCell ref="L75:M75"/>
    <mergeCell ref="L80:M80"/>
    <mergeCell ref="L83:M83"/>
    <mergeCell ref="L82:M82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4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B1" zoomScale="60" zoomScaleNormal="60" zoomScaleSheetLayoutView="64" workbookViewId="0">
      <selection activeCell="A8" sqref="A8:P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5.28515625" customWidth="1"/>
    <col min="4" max="4" width="46.28515625" customWidth="1"/>
    <col min="5" max="5" width="27.85546875" customWidth="1"/>
    <col min="6" max="6" width="16.5703125" customWidth="1"/>
    <col min="7" max="7" width="17.7109375" customWidth="1"/>
    <col min="8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8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ht="19.5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24.75" customHeight="1" x14ac:dyDescent="0.25">
      <c r="A10" s="5"/>
      <c r="B10" s="5"/>
      <c r="C10" s="5"/>
      <c r="D10" s="5"/>
      <c r="E10" s="45" t="s">
        <v>111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7.75" customHeight="1" x14ac:dyDescent="0.25">
      <c r="A11" s="5"/>
      <c r="B11" s="5"/>
      <c r="C11" s="5"/>
      <c r="D11" s="5"/>
      <c r="E11" s="46" t="s">
        <v>167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36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s="38" customFormat="1" ht="37.5" customHeight="1" x14ac:dyDescent="0.25">
      <c r="A13" s="37" t="s">
        <v>96</v>
      </c>
      <c r="B13" s="30" t="s">
        <v>3</v>
      </c>
      <c r="C13" s="30" t="s">
        <v>6</v>
      </c>
      <c r="D13" s="30" t="s">
        <v>7</v>
      </c>
      <c r="E13" s="30" t="s">
        <v>8</v>
      </c>
      <c r="F13" s="29" t="s">
        <v>9</v>
      </c>
      <c r="G13" s="29" t="s">
        <v>112</v>
      </c>
      <c r="H13" s="29" t="s">
        <v>113</v>
      </c>
      <c r="I13" s="29" t="s">
        <v>4</v>
      </c>
      <c r="J13" s="37" t="s">
        <v>97</v>
      </c>
      <c r="K13" s="37" t="s">
        <v>98</v>
      </c>
      <c r="L13" s="37" t="s">
        <v>99</v>
      </c>
      <c r="M13" s="37" t="s">
        <v>100</v>
      </c>
      <c r="N13" s="77" t="s">
        <v>101</v>
      </c>
      <c r="O13" s="77"/>
      <c r="P13" s="37" t="s">
        <v>5</v>
      </c>
    </row>
    <row r="14" spans="1:16" s="65" customFormat="1" ht="48" customHeight="1" x14ac:dyDescent="0.25">
      <c r="A14" s="43">
        <v>1</v>
      </c>
      <c r="B14" s="21" t="s">
        <v>127</v>
      </c>
      <c r="C14" s="10" t="s">
        <v>50</v>
      </c>
      <c r="D14" s="10" t="s">
        <v>171</v>
      </c>
      <c r="E14" s="10" t="s">
        <v>116</v>
      </c>
      <c r="F14" s="6" t="s">
        <v>20</v>
      </c>
      <c r="G14" s="22">
        <v>45200</v>
      </c>
      <c r="H14" s="22">
        <v>45597</v>
      </c>
      <c r="I14" s="34">
        <v>40000</v>
      </c>
      <c r="J14" s="48">
        <f t="shared" ref="J14:J23" si="0">I14*0.0287</f>
        <v>1148</v>
      </c>
      <c r="K14" s="48">
        <v>0</v>
      </c>
      <c r="L14" s="48">
        <f t="shared" ref="L14:L23" si="1">I14*3.04%</f>
        <v>1216</v>
      </c>
      <c r="M14" s="48">
        <v>325</v>
      </c>
      <c r="N14" s="67">
        <f t="shared" ref="N14:N23" si="2">J14+K14+L14+M14</f>
        <v>2689</v>
      </c>
      <c r="O14" s="67"/>
      <c r="P14" s="36">
        <f t="shared" ref="P14:P23" si="3">I14-N14</f>
        <v>37311</v>
      </c>
    </row>
    <row r="15" spans="1:16" s="65" customFormat="1" ht="48" customHeight="1" x14ac:dyDescent="0.25">
      <c r="A15" s="43">
        <v>3</v>
      </c>
      <c r="B15" s="24" t="s">
        <v>84</v>
      </c>
      <c r="C15" s="24" t="s">
        <v>103</v>
      </c>
      <c r="D15" s="24" t="s">
        <v>172</v>
      </c>
      <c r="E15" s="24" t="s">
        <v>83</v>
      </c>
      <c r="F15" s="31" t="s">
        <v>13</v>
      </c>
      <c r="G15" s="22">
        <v>45200</v>
      </c>
      <c r="H15" s="22">
        <v>45597</v>
      </c>
      <c r="I15" s="34">
        <v>115000</v>
      </c>
      <c r="J15" s="48">
        <f>I15*0.0287</f>
        <v>3300.5</v>
      </c>
      <c r="K15" s="48">
        <v>14776.01</v>
      </c>
      <c r="L15" s="48">
        <f>I15*3.04%</f>
        <v>3496</v>
      </c>
      <c r="M15" s="48">
        <v>3855.92</v>
      </c>
      <c r="N15" s="67">
        <f>J15+K15+L15+M15</f>
        <v>25428.43</v>
      </c>
      <c r="O15" s="67"/>
      <c r="P15" s="36">
        <f>I15-N15</f>
        <v>89571.57</v>
      </c>
    </row>
    <row r="16" spans="1:16" s="65" customFormat="1" ht="45.75" customHeight="1" x14ac:dyDescent="0.25">
      <c r="A16" s="43">
        <v>2</v>
      </c>
      <c r="B16" s="21" t="s">
        <v>117</v>
      </c>
      <c r="C16" s="10" t="s">
        <v>103</v>
      </c>
      <c r="D16" s="10" t="s">
        <v>115</v>
      </c>
      <c r="E16" s="10" t="s">
        <v>116</v>
      </c>
      <c r="F16" s="6" t="s">
        <v>13</v>
      </c>
      <c r="G16" s="22">
        <v>45200</v>
      </c>
      <c r="H16" s="22">
        <v>45597</v>
      </c>
      <c r="I16" s="34">
        <v>45000</v>
      </c>
      <c r="J16" s="48">
        <f t="shared" si="0"/>
        <v>1291.5</v>
      </c>
      <c r="K16" s="48">
        <v>1148.33</v>
      </c>
      <c r="L16" s="48">
        <f t="shared" si="1"/>
        <v>1368</v>
      </c>
      <c r="M16" s="48">
        <v>325</v>
      </c>
      <c r="N16" s="67">
        <f t="shared" si="2"/>
        <v>4132.83</v>
      </c>
      <c r="O16" s="67"/>
      <c r="P16" s="36">
        <f t="shared" si="3"/>
        <v>40867.17</v>
      </c>
    </row>
    <row r="17" spans="1:16" s="65" customFormat="1" ht="43.5" customHeight="1" x14ac:dyDescent="0.25">
      <c r="A17" s="43">
        <v>4</v>
      </c>
      <c r="B17" s="21" t="s">
        <v>114</v>
      </c>
      <c r="C17" s="10" t="s">
        <v>103</v>
      </c>
      <c r="D17" s="10" t="s">
        <v>115</v>
      </c>
      <c r="E17" s="10" t="s">
        <v>116</v>
      </c>
      <c r="F17" s="6" t="s">
        <v>13</v>
      </c>
      <c r="G17" s="22">
        <v>45200</v>
      </c>
      <c r="H17" s="22">
        <v>45597</v>
      </c>
      <c r="I17" s="34">
        <v>38000</v>
      </c>
      <c r="J17" s="48">
        <f t="shared" si="0"/>
        <v>1090.5999999999999</v>
      </c>
      <c r="K17" s="48">
        <v>160.38</v>
      </c>
      <c r="L17" s="48">
        <f t="shared" si="1"/>
        <v>1155.2</v>
      </c>
      <c r="M17" s="48">
        <v>325</v>
      </c>
      <c r="N17" s="78">
        <f t="shared" si="2"/>
        <v>2731.1800000000003</v>
      </c>
      <c r="O17" s="79"/>
      <c r="P17" s="36">
        <f t="shared" si="3"/>
        <v>35268.82</v>
      </c>
    </row>
    <row r="18" spans="1:16" s="65" customFormat="1" ht="54" customHeight="1" x14ac:dyDescent="0.25">
      <c r="A18" s="43">
        <v>10</v>
      </c>
      <c r="B18" s="21" t="s">
        <v>159</v>
      </c>
      <c r="C18" s="10" t="s">
        <v>168</v>
      </c>
      <c r="D18" s="10" t="s">
        <v>173</v>
      </c>
      <c r="E18" s="10" t="s">
        <v>116</v>
      </c>
      <c r="F18" s="6" t="s">
        <v>20</v>
      </c>
      <c r="G18" s="22">
        <v>45413</v>
      </c>
      <c r="H18" s="22">
        <v>45597</v>
      </c>
      <c r="I18" s="34">
        <v>95000</v>
      </c>
      <c r="J18" s="48">
        <f t="shared" ref="J18" si="4">I18*0.0287</f>
        <v>2726.5</v>
      </c>
      <c r="K18" s="48">
        <v>10929.24</v>
      </c>
      <c r="L18" s="48">
        <f t="shared" ref="L18" si="5">I18*3.04%</f>
        <v>2888</v>
      </c>
      <c r="M18" s="48">
        <v>425</v>
      </c>
      <c r="N18" s="78">
        <f t="shared" ref="N18" si="6">J18+K18+L18+M18</f>
        <v>16968.739999999998</v>
      </c>
      <c r="O18" s="79"/>
      <c r="P18" s="36">
        <f t="shared" ref="P18" si="7">I18-N18</f>
        <v>78031.260000000009</v>
      </c>
    </row>
    <row r="19" spans="1:16" s="65" customFormat="1" ht="36.75" customHeight="1" x14ac:dyDescent="0.25">
      <c r="A19" s="43">
        <v>5</v>
      </c>
      <c r="B19" s="21" t="s">
        <v>121</v>
      </c>
      <c r="C19" s="10" t="s">
        <v>162</v>
      </c>
      <c r="D19" s="10" t="s">
        <v>122</v>
      </c>
      <c r="E19" s="10" t="s">
        <v>116</v>
      </c>
      <c r="F19" s="6" t="s">
        <v>20</v>
      </c>
      <c r="G19" s="22">
        <v>45200</v>
      </c>
      <c r="H19" s="22">
        <v>45597</v>
      </c>
      <c r="I19" s="34">
        <v>40000</v>
      </c>
      <c r="J19" s="48">
        <f t="shared" si="0"/>
        <v>1148</v>
      </c>
      <c r="K19" s="48">
        <v>442.65</v>
      </c>
      <c r="L19" s="48">
        <f t="shared" si="1"/>
        <v>1216</v>
      </c>
      <c r="M19" s="48">
        <v>325</v>
      </c>
      <c r="N19" s="78">
        <f t="shared" ref="N19:N20" si="8">J19+K19+L19+M19</f>
        <v>3131.65</v>
      </c>
      <c r="O19" s="79"/>
      <c r="P19" s="36">
        <f t="shared" ref="P19:P20" si="9">I19-N19</f>
        <v>36868.35</v>
      </c>
    </row>
    <row r="20" spans="1:16" s="65" customFormat="1" ht="36.75" customHeight="1" x14ac:dyDescent="0.25">
      <c r="A20" s="43">
        <v>7</v>
      </c>
      <c r="B20" s="21" t="s">
        <v>118</v>
      </c>
      <c r="C20" s="10" t="s">
        <v>119</v>
      </c>
      <c r="D20" s="10" t="s">
        <v>120</v>
      </c>
      <c r="E20" s="10" t="s">
        <v>116</v>
      </c>
      <c r="F20" s="6" t="s">
        <v>13</v>
      </c>
      <c r="G20" s="22">
        <v>45200</v>
      </c>
      <c r="H20" s="22">
        <v>45597</v>
      </c>
      <c r="I20" s="34">
        <v>95000</v>
      </c>
      <c r="J20" s="48">
        <f t="shared" ref="J20" si="10">I20*0.0287</f>
        <v>2726.5</v>
      </c>
      <c r="K20" s="48">
        <v>10929.24</v>
      </c>
      <c r="L20" s="48">
        <f t="shared" ref="L20" si="11">I20*3.04%</f>
        <v>2888</v>
      </c>
      <c r="M20" s="48">
        <v>325</v>
      </c>
      <c r="N20" s="67">
        <f t="shared" si="8"/>
        <v>16868.739999999998</v>
      </c>
      <c r="O20" s="67"/>
      <c r="P20" s="36">
        <f t="shared" si="9"/>
        <v>78131.260000000009</v>
      </c>
    </row>
    <row r="21" spans="1:16" s="65" customFormat="1" ht="36.75" customHeight="1" x14ac:dyDescent="0.25">
      <c r="A21" s="43">
        <v>6</v>
      </c>
      <c r="B21" s="21" t="s">
        <v>157</v>
      </c>
      <c r="C21" s="10" t="s">
        <v>169</v>
      </c>
      <c r="D21" s="10" t="s">
        <v>158</v>
      </c>
      <c r="E21" s="10" t="s">
        <v>116</v>
      </c>
      <c r="F21" s="6" t="s">
        <v>20</v>
      </c>
      <c r="G21" s="22">
        <v>45200</v>
      </c>
      <c r="H21" s="22">
        <v>45597</v>
      </c>
      <c r="I21" s="34">
        <v>95000</v>
      </c>
      <c r="J21" s="48">
        <f t="shared" si="0"/>
        <v>2726.5</v>
      </c>
      <c r="K21" s="48">
        <v>10929.24</v>
      </c>
      <c r="L21" s="48">
        <f t="shared" si="1"/>
        <v>2888</v>
      </c>
      <c r="M21" s="48">
        <v>325</v>
      </c>
      <c r="N21" s="67">
        <f t="shared" si="2"/>
        <v>16868.739999999998</v>
      </c>
      <c r="O21" s="67"/>
      <c r="P21" s="36">
        <f t="shared" si="3"/>
        <v>78131.260000000009</v>
      </c>
    </row>
    <row r="22" spans="1:16" s="66" customFormat="1" ht="36.75" customHeight="1" x14ac:dyDescent="0.25">
      <c r="A22" s="43">
        <v>8</v>
      </c>
      <c r="B22" s="21" t="s">
        <v>149</v>
      </c>
      <c r="C22" s="10" t="s">
        <v>170</v>
      </c>
      <c r="D22" s="10" t="s">
        <v>150</v>
      </c>
      <c r="E22" s="10" t="s">
        <v>116</v>
      </c>
      <c r="F22" s="6" t="s">
        <v>13</v>
      </c>
      <c r="G22" s="22">
        <v>45139</v>
      </c>
      <c r="H22" s="22">
        <v>45505</v>
      </c>
      <c r="I22" s="34">
        <v>45000</v>
      </c>
      <c r="J22" s="48">
        <f t="shared" si="0"/>
        <v>1291.5</v>
      </c>
      <c r="K22" s="48">
        <v>0</v>
      </c>
      <c r="L22" s="48">
        <f t="shared" si="1"/>
        <v>1368</v>
      </c>
      <c r="M22" s="48">
        <v>425</v>
      </c>
      <c r="N22" s="67">
        <f t="shared" si="2"/>
        <v>3084.5</v>
      </c>
      <c r="O22" s="67"/>
      <c r="P22" s="36">
        <f t="shared" si="3"/>
        <v>41915.5</v>
      </c>
    </row>
    <row r="23" spans="1:16" s="66" customFormat="1" ht="66" customHeight="1" x14ac:dyDescent="0.25">
      <c r="A23" s="43">
        <v>9</v>
      </c>
      <c r="B23" s="21" t="s">
        <v>129</v>
      </c>
      <c r="C23" s="10" t="s">
        <v>104</v>
      </c>
      <c r="D23" s="10" t="s">
        <v>209</v>
      </c>
      <c r="E23" s="10" t="s">
        <v>116</v>
      </c>
      <c r="F23" s="6" t="s">
        <v>13</v>
      </c>
      <c r="G23" s="22">
        <v>45139</v>
      </c>
      <c r="H23" s="22">
        <v>45505</v>
      </c>
      <c r="I23" s="34">
        <v>40000</v>
      </c>
      <c r="J23" s="48">
        <f t="shared" si="0"/>
        <v>1148</v>
      </c>
      <c r="K23" s="48">
        <v>442.65</v>
      </c>
      <c r="L23" s="48">
        <f t="shared" si="1"/>
        <v>1216</v>
      </c>
      <c r="M23" s="48">
        <v>325</v>
      </c>
      <c r="N23" s="67">
        <f t="shared" si="2"/>
        <v>3131.65</v>
      </c>
      <c r="O23" s="67"/>
      <c r="P23" s="36">
        <f t="shared" si="3"/>
        <v>36868.35</v>
      </c>
    </row>
    <row r="24" spans="1:16" ht="22.5" customHeight="1" x14ac:dyDescent="0.25">
      <c r="A24" s="41">
        <v>11</v>
      </c>
      <c r="B24" s="80" t="s">
        <v>95</v>
      </c>
      <c r="C24" s="80"/>
      <c r="D24" s="80"/>
      <c r="E24" s="80"/>
      <c r="F24" s="80"/>
      <c r="G24" s="39"/>
      <c r="H24" s="39"/>
      <c r="I24" s="35">
        <f t="shared" ref="I24:N24" si="12">SUM(I14:I23)</f>
        <v>648000</v>
      </c>
      <c r="J24" s="40">
        <f t="shared" si="12"/>
        <v>18597.599999999999</v>
      </c>
      <c r="K24" s="40">
        <f t="shared" si="12"/>
        <v>49757.74</v>
      </c>
      <c r="L24" s="40">
        <f t="shared" si="12"/>
        <v>19699.2</v>
      </c>
      <c r="M24" s="40">
        <f t="shared" si="12"/>
        <v>6980.92</v>
      </c>
      <c r="N24" s="81">
        <f t="shared" si="12"/>
        <v>95035.459999999992</v>
      </c>
      <c r="O24" s="81"/>
      <c r="P24" s="40">
        <f>SUM(P14:P23)</f>
        <v>552964.54</v>
      </c>
    </row>
    <row r="25" spans="1:16" ht="22.5" customHeight="1" x14ac:dyDescent="0.25"/>
    <row r="31" spans="1:16" ht="18" x14ac:dyDescent="0.25">
      <c r="I31" s="13" t="s">
        <v>61</v>
      </c>
    </row>
    <row r="32" spans="1:16" ht="18" x14ac:dyDescent="0.25">
      <c r="I32" s="14" t="s">
        <v>62</v>
      </c>
    </row>
  </sheetData>
  <mergeCells count="15">
    <mergeCell ref="N21:O21"/>
    <mergeCell ref="N17:O17"/>
    <mergeCell ref="N19:O19"/>
    <mergeCell ref="N20:O20"/>
    <mergeCell ref="B24:F24"/>
    <mergeCell ref="N24:O24"/>
    <mergeCell ref="N22:O22"/>
    <mergeCell ref="N23:O23"/>
    <mergeCell ref="A8:P8"/>
    <mergeCell ref="A12:P12"/>
    <mergeCell ref="N13:O13"/>
    <mergeCell ref="N15:O15"/>
    <mergeCell ref="N18:O18"/>
    <mergeCell ref="N14:O14"/>
    <mergeCell ref="N16:O16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P13" sqref="P13"/>
    </sheetView>
  </sheetViews>
  <sheetFormatPr baseColWidth="10" defaultRowHeight="15" x14ac:dyDescent="0.25"/>
  <cols>
    <col min="1" max="1" width="7.5703125" customWidth="1"/>
    <col min="2" max="2" width="46.42578125" customWidth="1"/>
    <col min="3" max="3" width="23.85546875" customWidth="1"/>
    <col min="4" max="4" width="23.140625" customWidth="1"/>
    <col min="5" max="5" width="27.85546875" customWidth="1"/>
    <col min="6" max="6" width="20.8554687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6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/>
      <c r="B5" s="27"/>
      <c r="C5" s="27"/>
      <c r="D5" s="27"/>
      <c r="E5" s="28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3.25" x14ac:dyDescent="0.25">
      <c r="A11" s="70" t="s">
        <v>133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23.25" x14ac:dyDescent="0.25">
      <c r="A12" s="71" t="s">
        <v>165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18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54" x14ac:dyDescent="0.25">
      <c r="A14" s="9" t="s">
        <v>96</v>
      </c>
      <c r="B14" s="7" t="s">
        <v>3</v>
      </c>
      <c r="C14" s="7" t="s">
        <v>6</v>
      </c>
      <c r="D14" s="7" t="s">
        <v>146</v>
      </c>
      <c r="E14" s="7" t="s">
        <v>145</v>
      </c>
      <c r="F14" s="8" t="s">
        <v>9</v>
      </c>
      <c r="G14" s="8" t="s">
        <v>4</v>
      </c>
      <c r="H14" s="9" t="s">
        <v>97</v>
      </c>
      <c r="I14" s="9" t="s">
        <v>98</v>
      </c>
      <c r="J14" s="9" t="s">
        <v>99</v>
      </c>
      <c r="K14" s="9" t="s">
        <v>100</v>
      </c>
      <c r="L14" s="77" t="s">
        <v>101</v>
      </c>
      <c r="M14" s="77"/>
      <c r="N14" s="9" t="s">
        <v>5</v>
      </c>
    </row>
    <row r="15" spans="1:14" s="25" customFormat="1" ht="25.5" customHeight="1" thickBot="1" x14ac:dyDescent="0.3">
      <c r="A15" s="20">
        <v>1</v>
      </c>
      <c r="B15" s="21" t="s">
        <v>134</v>
      </c>
      <c r="C15" s="10" t="s">
        <v>135</v>
      </c>
      <c r="D15" s="10" t="s">
        <v>147</v>
      </c>
      <c r="E15" s="10" t="s">
        <v>144</v>
      </c>
      <c r="F15" s="6" t="s">
        <v>20</v>
      </c>
      <c r="G15" s="34">
        <v>16000</v>
      </c>
      <c r="H15" s="42">
        <v>0</v>
      </c>
      <c r="I15" s="42">
        <v>0</v>
      </c>
      <c r="J15" s="42">
        <v>0</v>
      </c>
      <c r="K15" s="42">
        <v>0</v>
      </c>
      <c r="L15" s="67">
        <f t="shared" ref="L15:L16" si="0">H15+I15+J15+K15</f>
        <v>0</v>
      </c>
      <c r="M15" s="67"/>
      <c r="N15" s="36">
        <f t="shared" ref="N15:N18" si="1">G15-L15</f>
        <v>16000</v>
      </c>
    </row>
    <row r="16" spans="1:14" s="25" customFormat="1" ht="32.25" customHeight="1" thickBot="1" x14ac:dyDescent="0.3">
      <c r="A16" s="20">
        <v>2</v>
      </c>
      <c r="B16" s="21" t="s">
        <v>136</v>
      </c>
      <c r="C16" s="10" t="s">
        <v>135</v>
      </c>
      <c r="D16" s="10" t="s">
        <v>147</v>
      </c>
      <c r="E16" s="10" t="s">
        <v>144</v>
      </c>
      <c r="F16" s="6" t="s">
        <v>13</v>
      </c>
      <c r="G16" s="34">
        <v>9000</v>
      </c>
      <c r="H16" s="42">
        <v>0</v>
      </c>
      <c r="I16" s="42">
        <v>0</v>
      </c>
      <c r="J16" s="42">
        <v>0</v>
      </c>
      <c r="K16" s="42">
        <v>0</v>
      </c>
      <c r="L16" s="67">
        <f t="shared" si="0"/>
        <v>0</v>
      </c>
      <c r="M16" s="67"/>
      <c r="N16" s="36">
        <f t="shared" si="1"/>
        <v>9000</v>
      </c>
    </row>
    <row r="17" spans="1:14" s="25" customFormat="1" ht="28.5" customHeight="1" thickBot="1" x14ac:dyDescent="0.3">
      <c r="A17" s="33">
        <v>3</v>
      </c>
      <c r="B17" s="21" t="s">
        <v>137</v>
      </c>
      <c r="C17" s="10" t="s">
        <v>135</v>
      </c>
      <c r="D17" s="10" t="s">
        <v>147</v>
      </c>
      <c r="E17" s="10" t="s">
        <v>144</v>
      </c>
      <c r="F17" s="6" t="s">
        <v>13</v>
      </c>
      <c r="G17" s="34">
        <v>5000</v>
      </c>
      <c r="H17" s="42">
        <v>0</v>
      </c>
      <c r="I17" s="42">
        <v>0</v>
      </c>
      <c r="J17" s="42">
        <v>0</v>
      </c>
      <c r="K17" s="42">
        <v>0</v>
      </c>
      <c r="L17" s="67">
        <f t="shared" ref="L17:L26" si="2">H17+I17+J17+K17</f>
        <v>0</v>
      </c>
      <c r="M17" s="67"/>
      <c r="N17" s="36">
        <f t="shared" si="1"/>
        <v>5000</v>
      </c>
    </row>
    <row r="18" spans="1:14" s="25" customFormat="1" ht="23.25" customHeight="1" thickBot="1" x14ac:dyDescent="0.3">
      <c r="A18" s="33">
        <v>4</v>
      </c>
      <c r="B18" s="21" t="s">
        <v>138</v>
      </c>
      <c r="C18" s="10" t="s">
        <v>135</v>
      </c>
      <c r="D18" s="10" t="s">
        <v>147</v>
      </c>
      <c r="E18" s="10" t="s">
        <v>144</v>
      </c>
      <c r="F18" s="6" t="s">
        <v>13</v>
      </c>
      <c r="G18" s="34">
        <v>8000</v>
      </c>
      <c r="H18" s="42">
        <v>0</v>
      </c>
      <c r="I18" s="42">
        <v>0</v>
      </c>
      <c r="J18" s="42">
        <v>0</v>
      </c>
      <c r="K18" s="42">
        <v>0</v>
      </c>
      <c r="L18" s="67">
        <f t="shared" si="2"/>
        <v>0</v>
      </c>
      <c r="M18" s="67"/>
      <c r="N18" s="36">
        <f t="shared" si="1"/>
        <v>8000</v>
      </c>
    </row>
    <row r="19" spans="1:14" s="25" customFormat="1" ht="27" customHeight="1" thickBot="1" x14ac:dyDescent="0.3">
      <c r="A19" s="33">
        <v>5</v>
      </c>
      <c r="B19" s="21" t="s">
        <v>139</v>
      </c>
      <c r="C19" s="10" t="s">
        <v>135</v>
      </c>
      <c r="D19" s="10" t="s">
        <v>147</v>
      </c>
      <c r="E19" s="10" t="s">
        <v>144</v>
      </c>
      <c r="F19" s="6" t="s">
        <v>20</v>
      </c>
      <c r="G19" s="34">
        <v>12000</v>
      </c>
      <c r="H19" s="42">
        <v>0</v>
      </c>
      <c r="I19" s="42">
        <v>0</v>
      </c>
      <c r="J19" s="42">
        <v>0</v>
      </c>
      <c r="K19" s="42">
        <v>0</v>
      </c>
      <c r="L19" s="67">
        <f t="shared" si="2"/>
        <v>0</v>
      </c>
      <c r="M19" s="67"/>
      <c r="N19" s="36">
        <f t="shared" ref="N19:N23" si="3">G19-L19</f>
        <v>12000</v>
      </c>
    </row>
    <row r="20" spans="1:14" s="25" customFormat="1" ht="26.25" customHeight="1" thickBot="1" x14ac:dyDescent="0.3">
      <c r="A20" s="33">
        <v>6</v>
      </c>
      <c r="B20" s="21" t="s">
        <v>140</v>
      </c>
      <c r="C20" s="10" t="s">
        <v>135</v>
      </c>
      <c r="D20" s="10" t="s">
        <v>147</v>
      </c>
      <c r="E20" s="10" t="s">
        <v>144</v>
      </c>
      <c r="F20" s="6" t="s">
        <v>20</v>
      </c>
      <c r="G20" s="34">
        <v>16000</v>
      </c>
      <c r="H20" s="42">
        <v>0</v>
      </c>
      <c r="I20" s="42">
        <v>0</v>
      </c>
      <c r="J20" s="42">
        <v>0</v>
      </c>
      <c r="K20" s="42">
        <v>0</v>
      </c>
      <c r="L20" s="67">
        <f t="shared" si="2"/>
        <v>0</v>
      </c>
      <c r="M20" s="67"/>
      <c r="N20" s="36">
        <f t="shared" si="3"/>
        <v>16000</v>
      </c>
    </row>
    <row r="21" spans="1:14" s="25" customFormat="1" ht="24" customHeight="1" thickBot="1" x14ac:dyDescent="0.3">
      <c r="A21" s="33">
        <v>7</v>
      </c>
      <c r="B21" s="21" t="s">
        <v>142</v>
      </c>
      <c r="C21" s="10" t="s">
        <v>135</v>
      </c>
      <c r="D21" s="10" t="s">
        <v>147</v>
      </c>
      <c r="E21" s="10" t="s">
        <v>144</v>
      </c>
      <c r="F21" s="6" t="s">
        <v>13</v>
      </c>
      <c r="G21" s="34">
        <v>8000</v>
      </c>
      <c r="H21" s="42">
        <v>0</v>
      </c>
      <c r="I21" s="42">
        <v>0</v>
      </c>
      <c r="J21" s="42">
        <v>0</v>
      </c>
      <c r="K21" s="42">
        <v>0</v>
      </c>
      <c r="L21" s="67">
        <f t="shared" si="2"/>
        <v>0</v>
      </c>
      <c r="M21" s="67"/>
      <c r="N21" s="36">
        <f t="shared" si="3"/>
        <v>8000</v>
      </c>
    </row>
    <row r="22" spans="1:14" s="25" customFormat="1" ht="26.25" customHeight="1" thickBot="1" x14ac:dyDescent="0.3">
      <c r="A22" s="33">
        <v>8</v>
      </c>
      <c r="B22" s="21" t="s">
        <v>141</v>
      </c>
      <c r="C22" s="10" t="s">
        <v>135</v>
      </c>
      <c r="D22" s="10" t="s">
        <v>147</v>
      </c>
      <c r="E22" s="10" t="s">
        <v>144</v>
      </c>
      <c r="F22" s="6" t="s">
        <v>20</v>
      </c>
      <c r="G22" s="34">
        <v>8000</v>
      </c>
      <c r="H22" s="42">
        <v>0</v>
      </c>
      <c r="I22" s="42">
        <v>0</v>
      </c>
      <c r="J22" s="42">
        <v>0</v>
      </c>
      <c r="K22" s="42">
        <v>0</v>
      </c>
      <c r="L22" s="67">
        <f t="shared" si="2"/>
        <v>0</v>
      </c>
      <c r="M22" s="67"/>
      <c r="N22" s="36">
        <f t="shared" si="3"/>
        <v>8000</v>
      </c>
    </row>
    <row r="23" spans="1:14" s="25" customFormat="1" ht="27" customHeight="1" thickBot="1" x14ac:dyDescent="0.3">
      <c r="A23" s="33">
        <v>9</v>
      </c>
      <c r="B23" s="21" t="s">
        <v>143</v>
      </c>
      <c r="C23" s="10" t="s">
        <v>135</v>
      </c>
      <c r="D23" s="10" t="s">
        <v>147</v>
      </c>
      <c r="E23" s="10" t="s">
        <v>144</v>
      </c>
      <c r="F23" s="6" t="s">
        <v>20</v>
      </c>
      <c r="G23" s="34">
        <v>8000</v>
      </c>
      <c r="H23" s="42">
        <v>0</v>
      </c>
      <c r="I23" s="42">
        <v>0</v>
      </c>
      <c r="J23" s="42">
        <v>0</v>
      </c>
      <c r="K23" s="42">
        <v>0</v>
      </c>
      <c r="L23" s="67">
        <f t="shared" si="2"/>
        <v>0</v>
      </c>
      <c r="M23" s="67"/>
      <c r="N23" s="36">
        <f t="shared" si="3"/>
        <v>8000</v>
      </c>
    </row>
    <row r="24" spans="1:14" s="25" customFormat="1" ht="27" customHeight="1" thickBot="1" x14ac:dyDescent="0.3">
      <c r="A24" s="33">
        <v>10</v>
      </c>
      <c r="B24" s="21" t="s">
        <v>148</v>
      </c>
      <c r="C24" s="10" t="s">
        <v>135</v>
      </c>
      <c r="D24" s="10" t="s">
        <v>147</v>
      </c>
      <c r="E24" s="10" t="s">
        <v>144</v>
      </c>
      <c r="F24" s="6" t="s">
        <v>20</v>
      </c>
      <c r="G24" s="34">
        <v>8000</v>
      </c>
      <c r="H24" s="42">
        <v>0</v>
      </c>
      <c r="I24" s="42">
        <v>0</v>
      </c>
      <c r="J24" s="42">
        <v>0</v>
      </c>
      <c r="K24" s="42">
        <v>0</v>
      </c>
      <c r="L24" s="67">
        <f t="shared" ref="L24" si="4">H24+I24+J24+K24</f>
        <v>0</v>
      </c>
      <c r="M24" s="67"/>
      <c r="N24" s="36">
        <f>G24-L24</f>
        <v>8000</v>
      </c>
    </row>
    <row r="25" spans="1:14" s="25" customFormat="1" ht="23.25" customHeight="1" thickBot="1" x14ac:dyDescent="0.3">
      <c r="A25" s="33">
        <v>11</v>
      </c>
      <c r="B25" s="21" t="s">
        <v>164</v>
      </c>
      <c r="C25" s="10" t="s">
        <v>135</v>
      </c>
      <c r="D25" s="10" t="s">
        <v>147</v>
      </c>
      <c r="E25" s="10" t="s">
        <v>144</v>
      </c>
      <c r="F25" s="6" t="s">
        <v>20</v>
      </c>
      <c r="G25" s="34">
        <v>18000</v>
      </c>
      <c r="H25" s="42">
        <v>0</v>
      </c>
      <c r="I25" s="42">
        <v>0</v>
      </c>
      <c r="J25" s="42">
        <v>0</v>
      </c>
      <c r="K25" s="42">
        <v>0</v>
      </c>
      <c r="L25" s="67">
        <f t="shared" ref="L25" si="5">H25+I25+J25+K25</f>
        <v>0</v>
      </c>
      <c r="M25" s="67"/>
      <c r="N25" s="36">
        <f t="shared" ref="N25" si="6">G25-L25</f>
        <v>18000</v>
      </c>
    </row>
    <row r="26" spans="1:14" ht="20.25" thickBot="1" x14ac:dyDescent="0.3">
      <c r="A26" s="33"/>
      <c r="B26" s="82" t="s">
        <v>95</v>
      </c>
      <c r="C26" s="83"/>
      <c r="D26" s="83"/>
      <c r="E26" s="83"/>
      <c r="F26" s="84"/>
      <c r="G26" s="35">
        <f>SUM(G15:G25)</f>
        <v>116000</v>
      </c>
      <c r="H26" s="64">
        <f>SUM(H15:H25)</f>
        <v>0</v>
      </c>
      <c r="I26" s="64">
        <f>SUM(I15:I16)</f>
        <v>0</v>
      </c>
      <c r="J26" s="64">
        <f>SUM(J15:J25)</f>
        <v>0</v>
      </c>
      <c r="K26" s="64">
        <f>SUM(K15:K25)</f>
        <v>0</v>
      </c>
      <c r="L26" s="85">
        <f t="shared" si="2"/>
        <v>0</v>
      </c>
      <c r="M26" s="86"/>
      <c r="N26" s="64">
        <f>SUM(N15:N25)</f>
        <v>116000</v>
      </c>
    </row>
    <row r="33" spans="9:9" ht="18" x14ac:dyDescent="0.25">
      <c r="I33" s="13" t="s">
        <v>61</v>
      </c>
    </row>
    <row r="34" spans="9:9" ht="18" x14ac:dyDescent="0.25">
      <c r="I34" s="14" t="s">
        <v>62</v>
      </c>
    </row>
  </sheetData>
  <mergeCells count="16"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Vijilancia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2024-08-14T18:50:25Z</cp:lastPrinted>
  <dcterms:created xsi:type="dcterms:W3CDTF">2021-08-19T19:29:01Z</dcterms:created>
  <dcterms:modified xsi:type="dcterms:W3CDTF">2024-11-08T15:00:48Z</dcterms:modified>
</cp:coreProperties>
</file>